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3" l="1"/>
  <c r="C18" l="1"/>
  <c r="C12" l="1"/>
  <c r="C32" l="1"/>
  <c r="C7" l="1"/>
  <c r="D12" l="1"/>
  <c r="D45"/>
  <c r="D31"/>
  <c r="N9"/>
  <c r="D49"/>
  <c r="D24"/>
  <c r="D51"/>
  <c r="D52"/>
  <c r="D7"/>
  <c r="E7" s="1"/>
  <c r="D22"/>
  <c r="D35"/>
  <c r="D39"/>
  <c r="D14"/>
  <c r="D36"/>
  <c r="D28"/>
  <c r="D25"/>
  <c r="D37"/>
  <c r="D41"/>
  <c r="Q3"/>
  <c r="M9"/>
  <c r="D34"/>
  <c r="D21"/>
  <c r="D15"/>
  <c r="N8"/>
  <c r="D53"/>
  <c r="D44"/>
  <c r="D16"/>
  <c r="D46"/>
  <c r="D19"/>
  <c r="D43"/>
  <c r="D17"/>
  <c r="D47"/>
  <c r="D30"/>
  <c r="D27"/>
  <c r="D13"/>
  <c r="D20"/>
  <c r="D18"/>
  <c r="D54"/>
  <c r="D50"/>
  <c r="D26"/>
  <c r="D48"/>
  <c r="D23"/>
  <c r="D33"/>
  <c r="D42"/>
  <c r="D29"/>
  <c r="D40"/>
  <c r="D38"/>
  <c r="M8"/>
  <c r="D32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<sst xmlns="http://schemas.openxmlformats.org/spreadsheetml/2006/main" count="112" uniqueCount="68">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</sst>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1846.1357287349924</c:v>
                </c:pt>
                <c:pt idx="1">
                  <c:v>1362.5059162279806</c:v>
                </c:pt>
                <c:pt idx="2">
                  <c:v>472.05164939564781</c:v>
                </c:pt>
                <c:pt idx="3">
                  <c:v>395.81</c:v>
                </c:pt>
                <c:pt idx="4">
                  <c:v>1459.1885240734193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1846.1357287349924</v>
          </cell>
        </row>
      </sheetData>
      <sheetData sheetId="1">
        <row r="4">
          <cell r="J4">
            <v>1362.5059162279806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2.7385610688955273</v>
          </cell>
        </row>
      </sheetData>
      <sheetData sheetId="4">
        <row r="47">
          <cell r="M47">
            <v>128.25</v>
          </cell>
          <cell r="O47">
            <v>0.5390081787104819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3.3692802119342558</v>
          </cell>
        </row>
      </sheetData>
      <sheetData sheetId="7">
        <row r="4">
          <cell r="J4">
            <v>48.299477351840544</v>
          </cell>
        </row>
      </sheetData>
      <sheetData sheetId="8">
        <row r="4">
          <cell r="J4">
            <v>12.435302206978452</v>
          </cell>
        </row>
      </sheetData>
      <sheetData sheetId="9">
        <row r="4">
          <cell r="J4">
            <v>26.982893907448844</v>
          </cell>
        </row>
      </sheetData>
      <sheetData sheetId="10">
        <row r="4">
          <cell r="J4">
            <v>12.622954815578028</v>
          </cell>
        </row>
      </sheetData>
      <sheetData sheetId="11">
        <row r="4">
          <cell r="J4">
            <v>62.493857442197729</v>
          </cell>
        </row>
      </sheetData>
      <sheetData sheetId="12">
        <row r="4">
          <cell r="J4">
            <v>3.5357776364565709</v>
          </cell>
        </row>
      </sheetData>
      <sheetData sheetId="13">
        <row r="4">
          <cell r="J4">
            <v>265.86561413560293</v>
          </cell>
        </row>
      </sheetData>
      <sheetData sheetId="14">
        <row r="4">
          <cell r="J4">
            <v>5.2485763106195042</v>
          </cell>
        </row>
      </sheetData>
      <sheetData sheetId="15">
        <row r="4">
          <cell r="J4">
            <v>51.530416380929665</v>
          </cell>
        </row>
      </sheetData>
      <sheetData sheetId="16">
        <row r="4">
          <cell r="J4">
            <v>6.3510953427783132</v>
          </cell>
        </row>
      </sheetData>
      <sheetData sheetId="17">
        <row r="4">
          <cell r="J4">
            <v>5.0149142993781064</v>
          </cell>
        </row>
      </sheetData>
      <sheetData sheetId="18">
        <row r="4">
          <cell r="J4">
            <v>14.531983168759522</v>
          </cell>
        </row>
      </sheetData>
      <sheetData sheetId="19">
        <row r="4">
          <cell r="J4">
            <v>2.2385725738180895</v>
          </cell>
        </row>
      </sheetData>
      <sheetData sheetId="20">
        <row r="4">
          <cell r="J4">
            <v>19.077085575769924</v>
          </cell>
        </row>
      </sheetData>
      <sheetData sheetId="21">
        <row r="4">
          <cell r="J4">
            <v>13.56393216110469</v>
          </cell>
        </row>
      </sheetData>
      <sheetData sheetId="22">
        <row r="4">
          <cell r="J4">
            <v>11.492116068244245</v>
          </cell>
        </row>
      </sheetData>
      <sheetData sheetId="23">
        <row r="4">
          <cell r="J4">
            <v>5.3991181760622959</v>
          </cell>
        </row>
      </sheetData>
      <sheetData sheetId="24">
        <row r="4">
          <cell r="J4">
            <v>52.087957162341027</v>
          </cell>
        </row>
      </sheetData>
      <sheetData sheetId="25">
        <row r="4">
          <cell r="J4">
            <v>57.526980734696515</v>
          </cell>
        </row>
      </sheetData>
      <sheetData sheetId="26">
        <row r="4">
          <cell r="J4">
            <v>1.7095312180811102</v>
          </cell>
        </row>
      </sheetData>
      <sheetData sheetId="27">
        <row r="4">
          <cell r="J4">
            <v>49.562610584187595</v>
          </cell>
        </row>
      </sheetData>
      <sheetData sheetId="28">
        <row r="4">
          <cell r="J4">
            <v>57.944636153236331</v>
          </cell>
        </row>
      </sheetData>
      <sheetData sheetId="29">
        <row r="4">
          <cell r="J4">
            <v>3.697178262892975</v>
          </cell>
        </row>
      </sheetData>
      <sheetData sheetId="30">
        <row r="4">
          <cell r="J4">
            <v>15.104172122851065</v>
          </cell>
        </row>
      </sheetData>
      <sheetData sheetId="31">
        <row r="4">
          <cell r="J4">
            <v>2.9252166701119733</v>
          </cell>
        </row>
      </sheetData>
      <sheetData sheetId="32">
        <row r="4">
          <cell r="J4">
            <v>472.05164939564781</v>
          </cell>
        </row>
      </sheetData>
      <sheetData sheetId="33">
        <row r="4">
          <cell r="J4">
            <v>1.2304264306064823</v>
          </cell>
        </row>
      </sheetData>
      <sheetData sheetId="34">
        <row r="4">
          <cell r="J4">
            <v>16.263606683648284</v>
          </cell>
        </row>
      </sheetData>
      <sheetData sheetId="35">
        <row r="4">
          <cell r="J4">
            <v>17.57319286265594</v>
          </cell>
        </row>
      </sheetData>
      <sheetData sheetId="36">
        <row r="4">
          <cell r="J4">
            <v>23.124027850729714</v>
          </cell>
        </row>
      </sheetData>
      <sheetData sheetId="37">
        <row r="4">
          <cell r="J4">
            <v>21.211783657606439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49.19+1</f>
        <v>50.19</v>
      </c>
      <c r="J2" t="s">
        <v>6</v>
      </c>
      <c r="K2" s="9">
        <f>17.52+249.13</f>
        <v>266.64999999999998</v>
      </c>
      <c r="M2" t="s">
        <v>58</v>
      </c>
      <c r="N2" s="9">
        <f>395.81</f>
        <v>395.81</v>
      </c>
      <c r="P2" t="s">
        <v>8</v>
      </c>
      <c r="Q2" s="10">
        <f>N2+K2+H2</f>
        <v>712.65000000000009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0.1287372966874907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5535.6918184320375</v>
      </c>
      <c r="D7" s="20">
        <f>(C7*[1]Feuil1!$K$2-C4)/C4</f>
        <v>0.87753223601086627</v>
      </c>
      <c r="E7" s="31">
        <f>C7-C7/(1+D7)</f>
        <v>2587.3047216578443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1846.1357287349924</v>
      </c>
    </row>
    <row r="9" spans="2:20">
      <c r="M9" s="17" t="str">
        <f>IF(C13&gt;C7*Params!F8,B13,"Others")</f>
        <v>BTC</v>
      </c>
      <c r="N9" s="18">
        <f>IF(C13&gt;C7*0.1,C13,C7)</f>
        <v>1362.5059162279806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472.05164939564781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395.81</v>
      </c>
    </row>
    <row r="12" spans="2:20">
      <c r="B12" s="7" t="s">
        <v>19</v>
      </c>
      <c r="C12" s="1">
        <f>[2]ETH!J4</f>
        <v>1846.1357287349924</v>
      </c>
      <c r="D12" s="20">
        <f>C12/$C$7</f>
        <v>0.33349684001337759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1459.1885240734193</v>
      </c>
    </row>
    <row r="13" spans="2:20">
      <c r="B13" s="7" t="s">
        <v>4</v>
      </c>
      <c r="C13" s="1">
        <f>[2]BTC!J4</f>
        <v>1362.5059162279806</v>
      </c>
      <c r="D13" s="20">
        <f t="shared" ref="D13:D51" si="0">C13/$C$7</f>
        <v>0.24613109994513838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472.05164939564781</v>
      </c>
      <c r="D14" s="20">
        <f t="shared" si="0"/>
        <v>8.5274192436773796E-2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395.81</v>
      </c>
      <c r="D15" s="20">
        <f t="shared" si="0"/>
        <v>7.1501451486530115E-2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4.8169227757972902E-2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265.86561413560293</v>
      </c>
      <c r="D17" s="20">
        <f t="shared" si="0"/>
        <v>4.8027531671896481E-2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2.3167835964597882E-2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1.2584997314102554E-2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62.493857442197729</v>
      </c>
      <c r="D20" s="20">
        <f t="shared" si="0"/>
        <v>1.1289258775951669E-2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57.526980734696515</v>
      </c>
      <c r="D21" s="20">
        <f t="shared" si="0"/>
        <v>1.0392012890448587E-2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57.944636153236331</v>
      </c>
      <c r="D22" s="20">
        <f t="shared" si="0"/>
        <v>1.0467460627107112E-2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50.19</v>
      </c>
      <c r="D23" s="20">
        <f t="shared" si="0"/>
        <v>9.0666174429876612E-3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51.530416380929665</v>
      </c>
      <c r="D24" s="20">
        <f t="shared" si="0"/>
        <v>9.3087581590706129E-3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52.087957162341027</v>
      </c>
      <c r="D25" s="20">
        <f t="shared" si="0"/>
        <v>9.4094756122270421E-3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7.8237736890973426E-3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48.299477351840544</v>
      </c>
      <c r="D27" s="20">
        <f t="shared" si="0"/>
        <v>8.7251022882124923E-3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49.562610584187595</v>
      </c>
      <c r="D28" s="20">
        <f t="shared" si="0"/>
        <v>8.9532821207929901E-3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23.124027850729714</v>
      </c>
      <c r="D29" s="20">
        <f t="shared" si="0"/>
        <v>4.1772606946315705E-3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26.982893907448844</v>
      </c>
      <c r="D30" s="20">
        <f t="shared" si="0"/>
        <v>4.8743490050520265E-3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21.211783657606439</v>
      </c>
      <c r="D31" s="20">
        <f t="shared" si="0"/>
        <v>3.8318216319373414E-3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16.263606683648284</v>
      </c>
      <c r="D32" s="20">
        <f t="shared" si="0"/>
        <v>2.9379537765263251E-3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19.077085575769924</v>
      </c>
      <c r="D33" s="20">
        <f t="shared" si="0"/>
        <v>3.4461971875402253E-3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17.57319286265594</v>
      </c>
      <c r="D34" s="20">
        <f t="shared" si="0"/>
        <v>3.1745251432066671E-3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15.104172122851065</v>
      </c>
      <c r="D35" s="20">
        <f t="shared" si="0"/>
        <v>2.7285066832223441E-3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14.531983168759522</v>
      </c>
      <c r="D36" s="20">
        <f t="shared" si="0"/>
        <v>2.6251430978098864E-3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13.56393216110469</v>
      </c>
      <c r="D37" s="20">
        <f t="shared" si="0"/>
        <v>2.4502686576483982E-3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12.622954815578028</v>
      </c>
      <c r="D38" s="20">
        <f t="shared" si="0"/>
        <v>2.2802849633983832E-3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11.492116068244245</v>
      </c>
      <c r="D39" s="20">
        <f t="shared" si="0"/>
        <v>2.0760035863953388E-3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12.435302206978452</v>
      </c>
      <c r="D40" s="20">
        <f t="shared" si="0"/>
        <v>2.2463862900700101E-3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1.4144573536280811E-3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6.3510953427783132</v>
      </c>
      <c r="D42" s="20">
        <f t="shared" si="0"/>
        <v>1.1472992990020235E-3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5.2485763106195042</v>
      </c>
      <c r="D43" s="20">
        <f t="shared" si="0"/>
        <v>9.4813376227763748E-4</v>
      </c>
    </row>
    <row r="44" spans="2:14">
      <c r="B44" s="22" t="s">
        <v>23</v>
      </c>
      <c r="C44" s="9">
        <f>[2]LUNA!J4</f>
        <v>5.3991181760622959</v>
      </c>
      <c r="D44" s="20">
        <f t="shared" si="0"/>
        <v>9.7532853221434835E-4</v>
      </c>
    </row>
    <row r="45" spans="2:14">
      <c r="B45" s="22" t="s">
        <v>36</v>
      </c>
      <c r="C45" s="9">
        <f>[2]GRT!$J$4</f>
        <v>5.0149142993781064</v>
      </c>
      <c r="D45" s="20">
        <f t="shared" si="0"/>
        <v>9.0592367925542512E-4</v>
      </c>
    </row>
    <row r="46" spans="2:14">
      <c r="B46" s="22" t="s">
        <v>35</v>
      </c>
      <c r="C46" s="9">
        <f>[2]AMP!$J$4</f>
        <v>3.5357776364565709</v>
      </c>
      <c r="D46" s="20">
        <f t="shared" si="0"/>
        <v>6.387237137521983E-4</v>
      </c>
    </row>
    <row r="47" spans="2:14">
      <c r="B47" s="22" t="s">
        <v>63</v>
      </c>
      <c r="C47" s="10">
        <f>[2]ACE!$J$4</f>
        <v>3.3692802119342558</v>
      </c>
      <c r="D47" s="20">
        <f t="shared" si="0"/>
        <v>6.0864663757394482E-4</v>
      </c>
    </row>
    <row r="48" spans="2:14">
      <c r="B48" s="22" t="s">
        <v>61</v>
      </c>
      <c r="C48" s="10">
        <f>[2]SEI!$J$4</f>
        <v>3.697178262892975</v>
      </c>
      <c r="D48" s="20">
        <f t="shared" si="0"/>
        <v>6.6788007428133633E-4</v>
      </c>
    </row>
    <row r="49" spans="2:4">
      <c r="B49" s="22" t="s">
        <v>39</v>
      </c>
      <c r="C49" s="9">
        <f>[2]SHPING!$J$4</f>
        <v>2.9252166701119733</v>
      </c>
      <c r="D49" s="20">
        <f t="shared" si="0"/>
        <v>5.2842838186402678E-4</v>
      </c>
    </row>
    <row r="50" spans="2:4">
      <c r="B50" s="22" t="s">
        <v>49</v>
      </c>
      <c r="C50" s="9">
        <f>[2]KAVA!$J$4</f>
        <v>2.2385725738180895</v>
      </c>
      <c r="D50" s="20">
        <f t="shared" si="0"/>
        <v>4.043889449127889E-4</v>
      </c>
    </row>
    <row r="51" spans="2:4">
      <c r="B51" s="7" t="s">
        <v>25</v>
      </c>
      <c r="C51" s="1">
        <f>[2]POLIS!J4</f>
        <v>2.7385610688955273</v>
      </c>
      <c r="D51" s="20">
        <f t="shared" si="0"/>
        <v>4.94709813826163E-4</v>
      </c>
    </row>
    <row r="52" spans="2:4">
      <c r="B52" s="22" t="s">
        <v>62</v>
      </c>
      <c r="C52" s="10">
        <f>[2]MEME!$J$4</f>
        <v>1.7095312180811102</v>
      </c>
      <c r="D52" s="20">
        <f>C52/$C$7</f>
        <v>3.0881979599892682E-4</v>
      </c>
    </row>
    <row r="53" spans="2:4">
      <c r="B53" s="22" t="s">
        <v>42</v>
      </c>
      <c r="C53" s="9">
        <f>[2]TRX!$J$4</f>
        <v>1.2304264306064823</v>
      </c>
      <c r="D53" s="20">
        <f>C53/$C$7</f>
        <v>2.2227148312512014E-4</v>
      </c>
    </row>
    <row r="54" spans="2:4">
      <c r="B54" s="7" t="s">
        <v>27</v>
      </c>
      <c r="C54" s="1">
        <f>[2]ATLAS!O47</f>
        <v>0.5390081787104819</v>
      </c>
      <c r="D54" s="20">
        <f>C54/$C$7</f>
        <v>9.7369614564842913E-5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2024-02-16T08:33:11Z</dcterms:modified>
</cp:coreProperties>
</file>