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N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5" l="1"/>
  <c r="C26"/>
  <c r="C43" l="1"/>
  <c r="C16" l="1"/>
  <c r="C15" l="1"/>
  <c r="C13"/>
  <c r="C12" l="1"/>
  <c r="C28" l="1"/>
  <c r="C34" l="1"/>
  <c r="C18" l="1"/>
  <c r="C7" l="1"/>
  <c r="D38" l="1"/>
  <c r="D16"/>
  <c r="N9"/>
  <c r="D46"/>
  <c r="D31"/>
  <c r="D13"/>
  <c r="D30"/>
  <c r="D12"/>
  <c r="D43"/>
  <c r="D20"/>
  <c r="D40"/>
  <c r="D28"/>
  <c r="D25"/>
  <c r="Q3"/>
  <c r="D17"/>
  <c r="D14"/>
  <c r="D48"/>
  <c r="D39"/>
  <c r="D29"/>
  <c r="D44"/>
  <c r="D23"/>
  <c r="D26"/>
  <c r="D33"/>
  <c r="D19"/>
  <c r="D49"/>
  <c r="D21"/>
  <c r="D45"/>
  <c r="M9"/>
  <c r="D41"/>
  <c r="D37"/>
  <c r="D24"/>
  <c r="D27"/>
  <c r="D50"/>
  <c r="D36"/>
  <c r="D51"/>
  <c r="D35"/>
  <c r="D15"/>
  <c r="D7"/>
  <c r="E7" s="1"/>
  <c r="D22"/>
  <c r="M8"/>
  <c r="D47"/>
  <c r="N8"/>
  <c r="D34"/>
  <c r="D42"/>
  <c r="D32"/>
  <c r="D18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N25" l="1"/>
  <c r="M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  <c r="M40" l="1"/>
  <c r="N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<sst xmlns="http://schemas.openxmlformats.org/spreadsheetml/2006/main" count="103" uniqueCount="63">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</sst>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1266.6688480897735</c:v>
                </c:pt>
                <c:pt idx="1">
                  <c:v>1230.1386313341525</c:v>
                </c:pt>
                <c:pt idx="2">
                  <c:v>347.66</c:v>
                </c:pt>
                <c:pt idx="3">
                  <c:v>286.24543029865742</c:v>
                </c:pt>
                <c:pt idx="4">
                  <c:v>1075.912655834956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1266.6688480897735</v>
          </cell>
        </row>
      </sheetData>
      <sheetData sheetId="1">
        <row r="4">
          <cell r="J4">
            <v>1230.1386313341525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3.3380014461404572</v>
          </cell>
        </row>
      </sheetData>
      <sheetData sheetId="4">
        <row r="47">
          <cell r="M47">
            <v>117.75</v>
          </cell>
          <cell r="O47">
            <v>1.735131275106756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43.927577497156257</v>
          </cell>
        </row>
      </sheetData>
      <sheetData sheetId="8">
        <row r="4">
          <cell r="J4">
            <v>12.800599231334614</v>
          </cell>
        </row>
      </sheetData>
      <sheetData sheetId="9">
        <row r="4">
          <cell r="J4">
            <v>23.677196643362709</v>
          </cell>
        </row>
      </sheetData>
      <sheetData sheetId="10">
        <row r="4">
          <cell r="J4">
            <v>13.946520770986927</v>
          </cell>
        </row>
      </sheetData>
      <sheetData sheetId="11">
        <row r="4">
          <cell r="J4">
            <v>58.33819517876632</v>
          </cell>
        </row>
      </sheetData>
      <sheetData sheetId="12">
        <row r="4">
          <cell r="J4">
            <v>3.796270831094124</v>
          </cell>
        </row>
      </sheetData>
      <sheetData sheetId="13">
        <row r="4">
          <cell r="J4">
            <v>174.18736237186005</v>
          </cell>
        </row>
      </sheetData>
      <sheetData sheetId="14">
        <row r="4">
          <cell r="J4">
            <v>5.8099030354948651</v>
          </cell>
        </row>
      </sheetData>
      <sheetData sheetId="15">
        <row r="4">
          <cell r="J4">
            <v>41.969199438618709</v>
          </cell>
        </row>
      </sheetData>
      <sheetData sheetId="16">
        <row r="4">
          <cell r="J4">
            <v>6.1307699171169086</v>
          </cell>
        </row>
      </sheetData>
      <sheetData sheetId="17">
        <row r="4">
          <cell r="J4">
            <v>13.046524603469447</v>
          </cell>
        </row>
      </sheetData>
      <sheetData sheetId="18">
        <row r="4">
          <cell r="J4">
            <v>12.306505345118875</v>
          </cell>
        </row>
      </sheetData>
      <sheetData sheetId="19">
        <row r="4">
          <cell r="J4">
            <v>8.0267022569454678</v>
          </cell>
        </row>
      </sheetData>
      <sheetData sheetId="20">
        <row r="4">
          <cell r="J4">
            <v>11.871744539469377</v>
          </cell>
        </row>
      </sheetData>
      <sheetData sheetId="21">
        <row r="4">
          <cell r="J4">
            <v>4.0678369674499768</v>
          </cell>
        </row>
      </sheetData>
      <sheetData sheetId="22">
        <row r="4">
          <cell r="J4">
            <v>21.741866540924285</v>
          </cell>
        </row>
      </sheetData>
      <sheetData sheetId="23">
        <row r="4">
          <cell r="J4">
            <v>48.494355533461238</v>
          </cell>
        </row>
      </sheetData>
      <sheetData sheetId="24">
        <row r="4">
          <cell r="J4">
            <v>41.092247024476784</v>
          </cell>
        </row>
      </sheetData>
      <sheetData sheetId="25">
        <row r="4">
          <cell r="J4">
            <v>45.626646345605472</v>
          </cell>
        </row>
      </sheetData>
      <sheetData sheetId="26">
        <row r="4">
          <cell r="J4">
            <v>2.2908372924976788</v>
          </cell>
        </row>
      </sheetData>
      <sheetData sheetId="27">
        <row r="4">
          <cell r="J4">
            <v>4.4744902972812675</v>
          </cell>
        </row>
      </sheetData>
      <sheetData sheetId="28">
        <row r="4">
          <cell r="J4">
            <v>286.24543029865742</v>
          </cell>
        </row>
      </sheetData>
      <sheetData sheetId="29">
        <row r="4">
          <cell r="J4">
            <v>0.96100878986845006</v>
          </cell>
        </row>
      </sheetData>
      <sheetData sheetId="30">
        <row r="4">
          <cell r="J4">
            <v>12.69282709637503</v>
          </cell>
        </row>
      </sheetData>
      <sheetData sheetId="31">
        <row r="4">
          <cell r="J4">
            <v>19.316607143388172</v>
          </cell>
        </row>
      </sheetData>
      <sheetData sheetId="32">
        <row r="4">
          <cell r="J4">
            <v>4.4529318113463123</v>
          </cell>
        </row>
      </sheetData>
      <sheetData sheetId="33">
        <row r="4">
          <cell r="J4">
            <v>2.3892852856444158</v>
          </cell>
        </row>
      </sheetData>
      <sheetData sheetId="34">
        <row r="4">
          <cell r="J4">
            <v>2.5967177245950057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347.66</f>
        <v>347.66</v>
      </c>
      <c r="P2" t="s">
        <v>8</v>
      </c>
      <c r="Q2" s="10">
        <f>N2+K2+H2</f>
        <v>445.97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0.10604031633534684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4205.6645567676705</v>
      </c>
      <c r="D7" s="20">
        <f>(C7*[1]Feuil1!$K$2-C4)/C4</f>
        <v>0.50781343014415325</v>
      </c>
      <c r="E7" s="31">
        <f>C7-C7/(1+D7)</f>
        <v>1416.4172449397133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1266.6688480897735</v>
      </c>
    </row>
    <row r="9" spans="2:20">
      <c r="M9" s="17" t="str">
        <f>IF(C13&gt;C7*[2]Params!F8,B13,"Others")</f>
        <v>BTC</v>
      </c>
      <c r="N9" s="18">
        <f>IF(C13&gt;C7*0.1,C13,C7)</f>
        <v>1230.1386313341525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347.66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286.24543029865742</v>
      </c>
    </row>
    <row r="12" spans="2:20">
      <c r="B12" s="7" t="s">
        <v>19</v>
      </c>
      <c r="C12" s="1">
        <f>[2]ETH!J4</f>
        <v>1266.6688480897735</v>
      </c>
      <c r="D12" s="20">
        <f>C12/$C$7</f>
        <v>0.30118161612567879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1075.912655834956</v>
      </c>
    </row>
    <row r="13" spans="2:20">
      <c r="B13" s="7" t="s">
        <v>4</v>
      </c>
      <c r="C13" s="1">
        <f>[2]BTC!J4</f>
        <v>1230.1386313341525</v>
      </c>
      <c r="D13" s="20">
        <f t="shared" ref="D13:D51" si="0">C13/$C$7</f>
        <v>0.29249566025294105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347.66</v>
      </c>
      <c r="D14" s="20">
        <f t="shared" si="0"/>
        <v>8.266470026492069E-2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286.24543029865742</v>
      </c>
      <c r="D15" s="20">
        <f t="shared" si="0"/>
        <v>6.806187855330427E-2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174.18736237186005</v>
      </c>
      <c r="D16" s="20">
        <f t="shared" si="0"/>
        <v>4.1417321809834137E-2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3.3288437085338823E-2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2.7997953334276047E-2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1.4872798140628168E-2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58.33819517876632</v>
      </c>
      <c r="D20" s="20">
        <f t="shared" si="0"/>
        <v>1.387133814200414E-2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1.1888727530478153E-2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1.1486888539947991E-2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48.494355533461238</v>
      </c>
      <c r="D23" s="20">
        <f t="shared" si="0"/>
        <v>1.1530723594069123E-2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45.626646345605472</v>
      </c>
      <c r="D24" s="20">
        <f t="shared" si="0"/>
        <v>1.0848855330647804E-2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43.927577497156257</v>
      </c>
      <c r="D25" s="20">
        <f t="shared" si="0"/>
        <v>1.0444859998753083E-2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41.969199438618709</v>
      </c>
      <c r="D26" s="20">
        <f t="shared" si="0"/>
        <v>9.9792075359606894E-3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41.092247024476784</v>
      </c>
      <c r="D27" s="20">
        <f t="shared" si="0"/>
        <v>9.7706905697821211E-3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23.677196643362709</v>
      </c>
      <c r="D28" s="20">
        <f t="shared" si="0"/>
        <v>5.6298347915698229E-3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21.741866540924285</v>
      </c>
      <c r="D29" s="20">
        <f t="shared" si="0"/>
        <v>5.1696625461813668E-3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19.316607143388172</v>
      </c>
      <c r="D30" s="20">
        <f t="shared" si="0"/>
        <v>4.5929975828205979E-3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13.946520770986927</v>
      </c>
      <c r="D31" s="20">
        <f t="shared" si="0"/>
        <v>3.3161277088883533E-3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12.800599231334614</v>
      </c>
      <c r="D32" s="20">
        <f t="shared" si="0"/>
        <v>3.0436567297637057E-3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12.69282709637503</v>
      </c>
      <c r="D33" s="20">
        <f t="shared" si="0"/>
        <v>3.0180312588054575E-3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13.046524603469447</v>
      </c>
      <c r="D34" s="20">
        <f t="shared" si="0"/>
        <v>3.1021315246065554E-3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12.306505345118875</v>
      </c>
      <c r="D35" s="20">
        <f t="shared" si="0"/>
        <v>2.9261737780098261E-3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11.871744539469377</v>
      </c>
      <c r="D36" s="20">
        <f t="shared" si="0"/>
        <v>2.8227987228238651E-3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2.4966327814004118E-3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8.0267022569454678</v>
      </c>
      <c r="D38" s="20">
        <f t="shared" si="0"/>
        <v>1.908545522021974E-3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6.1307699171169086</v>
      </c>
      <c r="D39" s="20">
        <f t="shared" si="0"/>
        <v>1.457741061933101E-3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5.8099030354948651</v>
      </c>
      <c r="D40" s="20">
        <f t="shared" si="0"/>
        <v>1.3814470833499277E-3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4.4529318113463123</v>
      </c>
      <c r="D41" s="20">
        <f t="shared" si="0"/>
        <v>1.058793860337897E-3</v>
      </c>
    </row>
    <row r="42" spans="2:14">
      <c r="B42" s="22" t="s">
        <v>56</v>
      </c>
      <c r="C42" s="9">
        <f>[2]SHIB!$J$4</f>
        <v>4.4744902972812675</v>
      </c>
      <c r="D42" s="20">
        <f t="shared" si="0"/>
        <v>1.0639199196429035E-3</v>
      </c>
    </row>
    <row r="43" spans="2:14">
      <c r="B43" s="22" t="s">
        <v>23</v>
      </c>
      <c r="C43" s="9">
        <f>[2]LUNA!J4</f>
        <v>4.0678369674499768</v>
      </c>
      <c r="D43" s="20">
        <f t="shared" si="0"/>
        <v>9.6722810688838594E-4</v>
      </c>
    </row>
    <row r="44" spans="2:14">
      <c r="B44" s="22" t="s">
        <v>36</v>
      </c>
      <c r="C44" s="9">
        <f>[2]AMP!$J$4</f>
        <v>3.796270831094124</v>
      </c>
      <c r="D44" s="20">
        <f t="shared" si="0"/>
        <v>9.0265659085559779E-4</v>
      </c>
    </row>
    <row r="45" spans="2:14">
      <c r="B45" s="7" t="s">
        <v>25</v>
      </c>
      <c r="C45" s="1">
        <f>[2]POLIS!J4</f>
        <v>3.3380014461404572</v>
      </c>
      <c r="D45" s="20">
        <f t="shared" si="0"/>
        <v>7.9369179379011872E-4</v>
      </c>
    </row>
    <row r="46" spans="2:14">
      <c r="B46" s="22" t="s">
        <v>40</v>
      </c>
      <c r="C46" s="9">
        <f>[2]SHPING!$J$4</f>
        <v>2.5967177245950057</v>
      </c>
      <c r="D46" s="20">
        <f t="shared" si="0"/>
        <v>6.1743339002546453E-4</v>
      </c>
    </row>
    <row r="47" spans="2:14">
      <c r="B47" s="22" t="s">
        <v>50</v>
      </c>
      <c r="C47" s="9">
        <f>[2]KAVA!$J$4</f>
        <v>2.3892852856444158</v>
      </c>
      <c r="D47" s="20">
        <f t="shared" si="0"/>
        <v>5.6811123507214247E-4</v>
      </c>
    </row>
    <row r="48" spans="2:14">
      <c r="B48" s="22" t="s">
        <v>62</v>
      </c>
      <c r="C48" s="10">
        <f>[2]SEI!$J$4</f>
        <v>2.2908372924976788</v>
      </c>
      <c r="D48" s="20">
        <f t="shared" si="0"/>
        <v>5.4470280774326365E-4</v>
      </c>
    </row>
    <row r="49" spans="2:4">
      <c r="B49" s="7" t="s">
        <v>28</v>
      </c>
      <c r="C49" s="1">
        <f>[2]ATLAS!O47</f>
        <v>1.735131275106756</v>
      </c>
      <c r="D49" s="20">
        <f t="shared" si="0"/>
        <v>4.12570059187107E-4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4.0345433571718265E-4</v>
      </c>
    </row>
    <row r="51" spans="2:4">
      <c r="B51" s="22" t="s">
        <v>43</v>
      </c>
      <c r="C51" s="9">
        <f>[2]TRX!$J$4</f>
        <v>0.96100878986845006</v>
      </c>
      <c r="D51" s="20">
        <f t="shared" si="0"/>
        <v>2.2850343314281073E-4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2023-12-16T13:43:05Z</dcterms:modified>
</cp:coreProperties>
</file>