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48" l="1"/>
  <c r="C31" l="1"/>
  <c r="C26" l="1"/>
  <c r="C27"/>
  <c r="C21" l="1"/>
  <c r="C13"/>
  <c r="C12" l="1"/>
  <c r="C16" l="1"/>
  <c r="C7" l="1"/>
  <c r="D16" s="1"/>
  <c r="D38" l="1"/>
  <c r="D31"/>
  <c r="D18"/>
  <c r="N9"/>
  <c r="D46"/>
  <c r="D21"/>
  <c r="D7"/>
  <c r="E7" s="1"/>
  <c r="M8"/>
  <c r="D26"/>
  <c r="D19"/>
  <c r="D22"/>
  <c r="D27"/>
  <c r="D40"/>
  <c r="D13"/>
  <c r="D34"/>
  <c r="D39"/>
  <c r="D41"/>
  <c r="D43"/>
  <c r="D36"/>
  <c r="D32"/>
  <c r="D24"/>
  <c r="D44"/>
  <c r="D23"/>
  <c r="D28"/>
  <c r="D30"/>
  <c r="D48"/>
  <c r="D47"/>
  <c r="D15"/>
  <c r="D17"/>
  <c r="D33"/>
  <c r="N8"/>
  <c r="Q3"/>
  <c r="D37"/>
  <c r="D50"/>
  <c r="D12"/>
  <c r="D14"/>
  <c r="D42"/>
  <c r="D45"/>
  <c r="D49"/>
  <c r="D25"/>
  <c r="D20"/>
  <c r="M9"/>
  <c r="D29"/>
  <c r="D35"/>
  <c r="N10" l="1"/>
  <c r="M10"/>
  <c r="N11" l="1"/>
  <c r="M11"/>
  <c r="N12" l="1"/>
  <c r="M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<sst xmlns="http://schemas.openxmlformats.org/spreadsheetml/2006/main" count="97" uniqueCount="60">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</sst>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847.66775270452297</c:v>
                </c:pt>
                <c:pt idx="1">
                  <c:v>760.78138556862382</c:v>
                </c:pt>
                <c:pt idx="2">
                  <c:v>163.96089386213646</c:v>
                </c:pt>
                <c:pt idx="3">
                  <c:v>595.35696188508291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847.66775270452297</v>
          </cell>
        </row>
      </sheetData>
      <sheetData sheetId="1">
        <row r="4">
          <cell r="J4">
            <v>760.78138556862382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0.78479820728860827</v>
          </cell>
        </row>
      </sheetData>
      <sheetData sheetId="4">
        <row r="46">
          <cell r="M46">
            <v>70.349999999999994</v>
          </cell>
          <cell r="O46">
            <v>1.0122761037859416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26.306067739116951</v>
          </cell>
        </row>
      </sheetData>
      <sheetData sheetId="8">
        <row r="4">
          <cell r="J4">
            <v>6.1719111276635266</v>
          </cell>
        </row>
      </sheetData>
      <sheetData sheetId="9">
        <row r="4">
          <cell r="J4">
            <v>14.224130730361832</v>
          </cell>
        </row>
      </sheetData>
      <sheetData sheetId="10">
        <row r="4">
          <cell r="J4">
            <v>9.0332631500805221</v>
          </cell>
        </row>
      </sheetData>
      <sheetData sheetId="11">
        <row r="4">
          <cell r="J4">
            <v>27.967576285299405</v>
          </cell>
        </row>
      </sheetData>
      <sheetData sheetId="12">
        <row r="4">
          <cell r="J4">
            <v>1.9008149260106766</v>
          </cell>
        </row>
      </sheetData>
      <sheetData sheetId="13">
        <row r="4">
          <cell r="J4">
            <v>127.76656020886658</v>
          </cell>
        </row>
      </sheetData>
      <sheetData sheetId="14">
        <row r="4">
          <cell r="J4">
            <v>3.8690461379775178</v>
          </cell>
        </row>
      </sheetData>
      <sheetData sheetId="15">
        <row r="4">
          <cell r="J4">
            <v>26.681454338105649</v>
          </cell>
        </row>
      </sheetData>
      <sheetData sheetId="16">
        <row r="4">
          <cell r="J4">
            <v>3.2363230826653409</v>
          </cell>
        </row>
      </sheetData>
      <sheetData sheetId="17">
        <row r="4">
          <cell r="J4">
            <v>5.8993680862350777</v>
          </cell>
        </row>
      </sheetData>
      <sheetData sheetId="18">
        <row r="4">
          <cell r="J4">
            <v>7.5665432855842827</v>
          </cell>
        </row>
      </sheetData>
      <sheetData sheetId="19">
        <row r="4">
          <cell r="J4">
            <v>7.644834013123087</v>
          </cell>
        </row>
      </sheetData>
      <sheetData sheetId="20">
        <row r="4">
          <cell r="J4">
            <v>10.681996653034306</v>
          </cell>
        </row>
      </sheetData>
      <sheetData sheetId="21">
        <row r="4">
          <cell r="J4">
            <v>1.0980238413074697</v>
          </cell>
        </row>
      </sheetData>
      <sheetData sheetId="22">
        <row r="4">
          <cell r="J4">
            <v>21.917254922488596</v>
          </cell>
        </row>
      </sheetData>
      <sheetData sheetId="23">
        <row r="4">
          <cell r="J4">
            <v>27.300646134273894</v>
          </cell>
        </row>
      </sheetData>
      <sheetData sheetId="24">
        <row r="4">
          <cell r="J4">
            <v>21.95685271536329</v>
          </cell>
        </row>
      </sheetData>
      <sheetData sheetId="25">
        <row r="4">
          <cell r="J4">
            <v>24.180525508498864</v>
          </cell>
        </row>
      </sheetData>
      <sheetData sheetId="26">
        <row r="4">
          <cell r="J4">
            <v>3.6123451925001038</v>
          </cell>
        </row>
      </sheetData>
      <sheetData sheetId="27">
        <row r="4">
          <cell r="J4">
            <v>163.96089386213646</v>
          </cell>
        </row>
      </sheetData>
      <sheetData sheetId="28">
        <row r="4">
          <cell r="J4">
            <v>0.70977964150874406</v>
          </cell>
        </row>
      </sheetData>
      <sheetData sheetId="29">
        <row r="4">
          <cell r="J4">
            <v>8.0104869798268421</v>
          </cell>
        </row>
      </sheetData>
      <sheetData sheetId="30">
        <row r="4">
          <cell r="J4">
            <v>17.628443869182728</v>
          </cell>
        </row>
      </sheetData>
      <sheetData sheetId="31">
        <row r="4">
          <cell r="J4">
            <v>3.7156971701124579</v>
          </cell>
        </row>
      </sheetData>
      <sheetData sheetId="32">
        <row r="4">
          <cell r="J4">
            <v>2.0249381465854213</v>
          </cell>
        </row>
      </sheetData>
      <sheetData sheetId="33">
        <row r="4">
          <cell r="J4">
            <v>1.3343798909793725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1.7853456423201554E-2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2388.8931638231106</v>
      </c>
      <c r="D7" s="20">
        <f>(C7*[1]Feuil1!$K$2-C4)/C4</f>
        <v>-9.194119503799883E-2</v>
      </c>
      <c r="E7" s="31">
        <f>C7-C7/(1+D7)</f>
        <v>-241.87606694611986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847.66775270452297</v>
      </c>
    </row>
    <row r="9" spans="2:20">
      <c r="M9" s="17" t="str">
        <f>IF(C13&gt;C7*[2]Params!F8,B13,"Others")</f>
        <v>BTC</v>
      </c>
      <c r="N9" s="18">
        <f>IF(C13&gt;C7*0.1,C13,C7)</f>
        <v>760.78138556862382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163.96089386213646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595.35696188508291</v>
      </c>
    </row>
    <row r="12" spans="2:20">
      <c r="B12" s="7" t="s">
        <v>19</v>
      </c>
      <c r="C12" s="1">
        <f>[2]ETH!J4</f>
        <v>847.66775270452297</v>
      </c>
      <c r="D12" s="20">
        <f>C12/$C$7</f>
        <v>0.35483702893935271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760.78138556862382</v>
      </c>
      <c r="D13" s="20">
        <f t="shared" ref="D13:D50" si="0">C13/$C$7</f>
        <v>0.31846605661974975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163.96089386213646</v>
      </c>
      <c r="D14" s="20">
        <f t="shared" si="0"/>
        <v>6.8634669957252717E-2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127.76656020886658</v>
      </c>
      <c r="D15" s="20">
        <f t="shared" si="0"/>
        <v>5.3483580657241674E-2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2.9448784510486034E-2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2.8946459828004398E-2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27.967576285299405</v>
      </c>
      <c r="D18" s="20">
        <f>C18/$C$7</f>
        <v>1.1707336564411679E-2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27.300646134273894</v>
      </c>
      <c r="D19" s="20">
        <f>C19/$C$7</f>
        <v>1.1428157000785579E-2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26.681454338105649</v>
      </c>
      <c r="D20" s="20">
        <f t="shared" si="0"/>
        <v>1.116896089878104E-2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26.306067739116951</v>
      </c>
      <c r="D21" s="20">
        <f t="shared" si="0"/>
        <v>1.1011822603660322E-2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24.180525508498864</v>
      </c>
      <c r="D22" s="20">
        <f t="shared" si="0"/>
        <v>1.0122062331913203E-2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21.917254922488596</v>
      </c>
      <c r="D23" s="20">
        <f t="shared" si="0"/>
        <v>9.1746484331735028E-3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21.95685271536329</v>
      </c>
      <c r="D24" s="20">
        <f t="shared" si="0"/>
        <v>9.1912242237841332E-3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5.4418507268844127E-3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17.628443869182728</v>
      </c>
      <c r="D26" s="20">
        <f t="shared" si="0"/>
        <v>7.3793353910271619E-3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14.224130730361832</v>
      </c>
      <c r="D27" s="20">
        <f t="shared" si="0"/>
        <v>5.9542766272552656E-3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6.8944062670604827E-3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5.2911533221399222E-3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5.6678968340011498E-3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10.681996653034306</v>
      </c>
      <c r="D31" s="20">
        <f t="shared" si="0"/>
        <v>4.4715254808378154E-3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9.0332631500805221</v>
      </c>
      <c r="D32" s="20">
        <f t="shared" si="0"/>
        <v>3.781359203031067E-3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8.0104869798268421</v>
      </c>
      <c r="D33" s="20">
        <f t="shared" si="0"/>
        <v>3.3532211072206789E-3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7.644834013123087</v>
      </c>
      <c r="D34" s="20">
        <f t="shared" si="0"/>
        <v>3.200157348555735E-3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7.5665432855842827</v>
      </c>
      <c r="D35" s="20">
        <f t="shared" si="0"/>
        <v>3.1673845445122466E-3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6.1719111276635266</v>
      </c>
      <c r="D36" s="20">
        <f t="shared" si="0"/>
        <v>2.5835860812570585E-3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5.8993680862350777</v>
      </c>
      <c r="D37" s="20">
        <f t="shared" si="0"/>
        <v>2.4694985006336206E-3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2.260461071167372E-3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3.8690461379775178</v>
      </c>
      <c r="D39" s="20">
        <f t="shared" si="0"/>
        <v>1.6195978106386376E-3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3.7156971701124579</v>
      </c>
      <c r="D40" s="20">
        <f t="shared" si="0"/>
        <v>1.5554053343122183E-3</v>
      </c>
    </row>
    <row r="41" spans="2:14">
      <c r="B41" s="22" t="s">
        <v>56</v>
      </c>
      <c r="C41" s="9">
        <f>[2]SHIB!$J$4</f>
        <v>3.6123451925001038</v>
      </c>
      <c r="D41" s="20">
        <f t="shared" si="0"/>
        <v>1.5121417931972388E-3</v>
      </c>
    </row>
    <row r="42" spans="2:14">
      <c r="B42" s="22" t="s">
        <v>33</v>
      </c>
      <c r="C42" s="1">
        <f>[2]EGLD!$J$4</f>
        <v>3.2363230826653409</v>
      </c>
      <c r="D42" s="20">
        <f t="shared" si="0"/>
        <v>1.3547374707565531E-3</v>
      </c>
    </row>
    <row r="43" spans="2:14">
      <c r="B43" s="22" t="s">
        <v>50</v>
      </c>
      <c r="C43" s="9">
        <f>[2]KAVA!$J$4</f>
        <v>2.0249381465854213</v>
      </c>
      <c r="D43" s="20">
        <f t="shared" si="0"/>
        <v>8.4764700960706545E-4</v>
      </c>
    </row>
    <row r="44" spans="2:14">
      <c r="B44" s="22" t="s">
        <v>36</v>
      </c>
      <c r="C44" s="9">
        <f>[2]AMP!$J$4</f>
        <v>1.9008149260106766</v>
      </c>
      <c r="D44" s="20">
        <f t="shared" si="0"/>
        <v>7.9568854513722628E-4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7.1028442196406302E-4</v>
      </c>
    </row>
    <row r="46" spans="2:14">
      <c r="B46" s="22" t="s">
        <v>40</v>
      </c>
      <c r="C46" s="9">
        <f>[2]SHPING!$J$4</f>
        <v>1.3343798909793725</v>
      </c>
      <c r="D46" s="20">
        <f t="shared" si="0"/>
        <v>5.5857662920508015E-4</v>
      </c>
    </row>
    <row r="47" spans="2:14">
      <c r="B47" s="22" t="s">
        <v>23</v>
      </c>
      <c r="C47" s="9">
        <f>[2]LUNA!J4</f>
        <v>1.0980238413074697</v>
      </c>
      <c r="D47" s="20">
        <f t="shared" si="0"/>
        <v>4.5963706453503611E-4</v>
      </c>
    </row>
    <row r="48" spans="2:14">
      <c r="B48" s="7" t="s">
        <v>28</v>
      </c>
      <c r="C48" s="1">
        <f>[2]ATLAS!O46</f>
        <v>1.0122761037859416</v>
      </c>
      <c r="D48" s="20">
        <f t="shared" si="0"/>
        <v>4.2374272701501905E-4</v>
      </c>
    </row>
    <row r="49" spans="2:4">
      <c r="B49" s="7" t="s">
        <v>25</v>
      </c>
      <c r="C49" s="1">
        <f>[2]POLIS!J4</f>
        <v>0.78479820728860827</v>
      </c>
      <c r="D49" s="20">
        <f t="shared" si="0"/>
        <v>3.285195919070075E-4</v>
      </c>
    </row>
    <row r="50" spans="2:4">
      <c r="B50" s="22" t="s">
        <v>43</v>
      </c>
      <c r="C50" s="9">
        <f>[2]TRX!$J$4</f>
        <v>0.70977964150874406</v>
      </c>
      <c r="D50" s="20">
        <f t="shared" si="0"/>
        <v>2.9711652754400901E-4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2023-08-23T07:29:22Z</dcterms:modified>
</cp:coreProperties>
</file>