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<sst xmlns="http://schemas.openxmlformats.org/spreadsheetml/2006/main" count="107" uniqueCount="67">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</sst>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1375.15790301009</c:v>
                </c:pt>
                <c:pt idx="1">
                  <c:v>1329.3075340340927</c:v>
                </c:pt>
                <c:pt idx="2">
                  <c:v>539.94000000000005</c:v>
                </c:pt>
                <c:pt idx="3">
                  <c:v>257.5967916019145</c:v>
                </c:pt>
                <c:pt idx="4">
                  <c:v>1027.7857757832517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1329.3075340340927</v>
          </cell>
        </row>
      </sheetData>
      <sheetData sheetId="1">
        <row r="4">
          <cell r="J4">
            <v>1375.15790301009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2.4884484071327497</v>
          </cell>
        </row>
      </sheetData>
      <sheetData sheetId="4">
        <row r="47">
          <cell r="M47">
            <v>111.75</v>
          </cell>
          <cell r="O47">
            <v>2.3014413184235032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2.5978439574181476</v>
          </cell>
        </row>
      </sheetData>
      <sheetData sheetId="8">
        <row r="4">
          <cell r="J4">
            <v>39.647679153241263</v>
          </cell>
        </row>
      </sheetData>
      <sheetData sheetId="9">
        <row r="4">
          <cell r="J4">
            <v>9.8967736895213747</v>
          </cell>
        </row>
      </sheetData>
      <sheetData sheetId="10">
        <row r="4">
          <cell r="J4">
            <v>19.657208767064319</v>
          </cell>
        </row>
      </sheetData>
      <sheetData sheetId="11">
        <row r="4">
          <cell r="J4">
            <v>12.167978353017734</v>
          </cell>
        </row>
      </sheetData>
      <sheetData sheetId="12">
        <row r="4">
          <cell r="J4">
            <v>49.798351827176347</v>
          </cell>
        </row>
      </sheetData>
      <sheetData sheetId="13">
        <row r="4">
          <cell r="J4">
            <v>3.3141830853858036</v>
          </cell>
        </row>
      </sheetData>
      <sheetData sheetId="14">
        <row r="4">
          <cell r="J4">
            <v>219.73483611935748</v>
          </cell>
        </row>
      </sheetData>
      <sheetData sheetId="15">
        <row r="4">
          <cell r="J4">
            <v>5.0035045445118493</v>
          </cell>
        </row>
      </sheetData>
      <sheetData sheetId="16">
        <row r="4">
          <cell r="J4">
            <v>45.632974709740616</v>
          </cell>
        </row>
      </sheetData>
      <sheetData sheetId="17">
        <row r="4">
          <cell r="J4">
            <v>5.7745767448605321</v>
          </cell>
        </row>
      </sheetData>
      <sheetData sheetId="18">
        <row r="4">
          <cell r="J4">
            <v>4.588675673183829</v>
          </cell>
        </row>
      </sheetData>
      <sheetData sheetId="19">
        <row r="4">
          <cell r="J4">
            <v>13.447828850676599</v>
          </cell>
        </row>
      </sheetData>
      <sheetData sheetId="20">
        <row r="4">
          <cell r="J4">
            <v>2.2370450458403002</v>
          </cell>
        </row>
      </sheetData>
      <sheetData sheetId="21">
        <row r="4">
          <cell r="J4">
            <v>15.138116672843553</v>
          </cell>
        </row>
      </sheetData>
      <sheetData sheetId="22">
        <row r="4">
          <cell r="J4">
            <v>8.3941961593133687</v>
          </cell>
        </row>
      </sheetData>
      <sheetData sheetId="23">
        <row r="4">
          <cell r="J4">
            <v>11.132058850828962</v>
          </cell>
        </row>
      </sheetData>
      <sheetData sheetId="24">
        <row r="4">
          <cell r="J4">
            <v>5.4246932185683603</v>
          </cell>
        </row>
      </sheetData>
      <sheetData sheetId="25">
        <row r="4">
          <cell r="J4">
            <v>15.967747704945026</v>
          </cell>
        </row>
      </sheetData>
      <sheetData sheetId="26">
        <row r="4">
          <cell r="J4">
            <v>48.654412446940661</v>
          </cell>
        </row>
      </sheetData>
      <sheetData sheetId="27">
        <row r="4">
          <cell r="J4">
            <v>1.4927492338185102</v>
          </cell>
        </row>
      </sheetData>
      <sheetData sheetId="28">
        <row r="4">
          <cell r="J4">
            <v>41.456844283082091</v>
          </cell>
        </row>
      </sheetData>
      <sheetData sheetId="29">
        <row r="4">
          <cell r="J4">
            <v>34.205313318445157</v>
          </cell>
        </row>
      </sheetData>
      <sheetData sheetId="30">
        <row r="4">
          <cell r="J4">
            <v>2.7215382288646106</v>
          </cell>
        </row>
      </sheetData>
      <sheetData sheetId="31">
        <row r="4">
          <cell r="J4">
            <v>4.1869287019688057</v>
          </cell>
        </row>
      </sheetData>
      <sheetData sheetId="32">
        <row r="4">
          <cell r="J4">
            <v>2.5659507303840479</v>
          </cell>
        </row>
      </sheetData>
      <sheetData sheetId="33">
        <row r="4">
          <cell r="J4">
            <v>257.5967916019145</v>
          </cell>
        </row>
      </sheetData>
      <sheetData sheetId="34">
        <row r="4">
          <cell r="J4">
            <v>0.97266290925389065</v>
          </cell>
        </row>
      </sheetData>
      <sheetData sheetId="35">
        <row r="4">
          <cell r="J4">
            <v>10.807358754057717</v>
          </cell>
        </row>
      </sheetData>
      <sheetData sheetId="36">
        <row r="4">
          <cell r="J4">
            <v>17.964024978505883</v>
          </cell>
        </row>
      </sheetData>
      <sheetData sheetId="37">
        <row r="4">
          <cell r="J4">
            <v>17.459901014504236</v>
          </cell>
        </row>
      </sheetData>
      <sheetData sheetId="38">
        <row r="4">
          <cell r="J4">
            <v>17.375134730374164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0.13179866241338836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4529.7880044293506</v>
      </c>
      <c r="D7" s="20">
        <f>(C7*[1]Feuil1!$K$2-C4)/C4</f>
        <v>0.58909293910204674</v>
      </c>
      <c r="E7" s="31">
        <f>C7-C7/(1+D7)</f>
        <v>1679.2385538799003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1375.15790301009</v>
      </c>
    </row>
    <row r="9" spans="2:20">
      <c r="M9" s="17" t="str">
        <f>IF(C13&gt;C7*Params!F8,B13,"Others")</f>
        <v>ETH</v>
      </c>
      <c r="N9" s="18">
        <f>IF(C13&gt;C7*0.1,C13,C7)</f>
        <v>1329.3075340340927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257.5967916019145</v>
      </c>
    </row>
    <row r="12" spans="2:20">
      <c r="B12" s="7" t="s">
        <v>4</v>
      </c>
      <c r="C12" s="1">
        <f>[2]BTC!J4</f>
        <v>1375.15790301009</v>
      </c>
      <c r="D12" s="20">
        <f>C12/$C$7</f>
        <v>0.30358107303596171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1027.7857757832517</v>
      </c>
    </row>
    <row r="13" spans="2:20">
      <c r="B13" s="7" t="s">
        <v>19</v>
      </c>
      <c r="C13" s="1">
        <f>[2]ETH!J4</f>
        <v>1329.3075340340927</v>
      </c>
      <c r="D13" s="20">
        <f t="shared" ref="D13:D55" si="0">C13/$C$7</f>
        <v>0.29345910509150969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0.11919763120747195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257.5967916019145</v>
      </c>
      <c r="D15" s="20">
        <f t="shared" si="0"/>
        <v>5.6867295191304609E-2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219.73483611935748</v>
      </c>
      <c r="D16" s="20">
        <f t="shared" si="0"/>
        <v>4.8508856464032038E-2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2.4670028683622235E-2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1.986847947674274E-2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1.3808593236336203E-2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1.1192576771898411E-2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48.654412446940661</v>
      </c>
      <c r="D21" s="20">
        <f t="shared" si="0"/>
        <v>1.0740991057277967E-2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49.798351827176347</v>
      </c>
      <c r="D22" s="20">
        <f t="shared" si="0"/>
        <v>1.0993528125042973E-2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45.632974709740616</v>
      </c>
      <c r="D23" s="20">
        <f t="shared" si="0"/>
        <v>1.0073975794257799E-2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41.456844283082091</v>
      </c>
      <c r="D24" s="20">
        <f t="shared" si="0"/>
        <v>9.1520495534326233E-3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39.647679153241263</v>
      </c>
      <c r="D25" s="20">
        <f t="shared" si="0"/>
        <v>8.7526566617406112E-3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34.205313318445157</v>
      </c>
      <c r="D26" s="20">
        <f t="shared" si="0"/>
        <v>7.5511951740342515E-3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19.657208767064319</v>
      </c>
      <c r="D27" s="20">
        <f t="shared" si="0"/>
        <v>4.3395427662051653E-3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17.459901014504236</v>
      </c>
      <c r="D28" s="20">
        <f t="shared" si="0"/>
        <v>3.8544631663626349E-3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17.964024978505883</v>
      </c>
      <c r="D29" s="20">
        <f t="shared" si="0"/>
        <v>3.9657540178348674E-3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17.375134730374164</v>
      </c>
      <c r="D30" s="20">
        <f t="shared" si="0"/>
        <v>3.8357500866231008E-3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15.967747704945026</v>
      </c>
      <c r="D31" s="20">
        <f t="shared" si="0"/>
        <v>3.5250540840611804E-3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15.138116672843553</v>
      </c>
      <c r="D32" s="20">
        <f t="shared" si="0"/>
        <v>3.3419040047881023E-3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12.167978353017734</v>
      </c>
      <c r="D33" s="20">
        <f t="shared" si="0"/>
        <v>2.6862136464486973E-3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13.447828850676599</v>
      </c>
      <c r="D34" s="20">
        <f t="shared" si="0"/>
        <v>2.9687545725157432E-3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10.807358754057717</v>
      </c>
      <c r="D35" s="20">
        <f t="shared" si="0"/>
        <v>2.3858420622532412E-3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11.132058850828962</v>
      </c>
      <c r="D36" s="20">
        <f t="shared" si="0"/>
        <v>2.4575231423509731E-3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2.3179892722866528E-3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9.8967736895213747</v>
      </c>
      <c r="D38" s="20">
        <f t="shared" si="0"/>
        <v>2.1848204992913661E-3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8.3941961593133687</v>
      </c>
      <c r="D39" s="20">
        <f t="shared" si="0"/>
        <v>1.8531101568341154E-3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1.4084544340179854E-3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5.7745767448605321</v>
      </c>
      <c r="D41" s="20">
        <f t="shared" si="0"/>
        <v>1.2748006615793041E-3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5.4246932185683603</v>
      </c>
      <c r="D42" s="20">
        <f t="shared" si="0"/>
        <v>1.1975600653416775E-3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5.0035045445118493</v>
      </c>
      <c r="D43" s="20">
        <f t="shared" si="0"/>
        <v>1.1045780817158079E-3</v>
      </c>
    </row>
    <row r="44" spans="2:14">
      <c r="B44" s="22" t="s">
        <v>37</v>
      </c>
      <c r="C44" s="9">
        <f>[2]GRT!$J$4</f>
        <v>4.588675673183829</v>
      </c>
      <c r="D44" s="20">
        <f t="shared" si="0"/>
        <v>1.013000093756462E-3</v>
      </c>
    </row>
    <row r="45" spans="2:14">
      <c r="B45" s="22" t="s">
        <v>56</v>
      </c>
      <c r="C45" s="9">
        <f>[2]SHIB!$J$4</f>
        <v>4.1869287019688057</v>
      </c>
      <c r="D45" s="20">
        <f t="shared" si="0"/>
        <v>9.2431007761835924E-4</v>
      </c>
    </row>
    <row r="46" spans="2:14">
      <c r="B46" s="22" t="s">
        <v>36</v>
      </c>
      <c r="C46" s="9">
        <f>[2]AMP!$J$4</f>
        <v>3.3141830853858036</v>
      </c>
      <c r="D46" s="20">
        <f t="shared" si="0"/>
        <v>7.3164198460173076E-4</v>
      </c>
    </row>
    <row r="47" spans="2:14">
      <c r="B47" s="22" t="s">
        <v>64</v>
      </c>
      <c r="C47" s="10">
        <f>[2]ACE!$J$4</f>
        <v>2.5978439574181476</v>
      </c>
      <c r="D47" s="20">
        <f t="shared" si="0"/>
        <v>5.7350232613047336E-4</v>
      </c>
    </row>
    <row r="48" spans="2:14">
      <c r="B48" s="22" t="s">
        <v>40</v>
      </c>
      <c r="C48" s="9">
        <f>[2]SHPING!$J$4</f>
        <v>2.5659507303840479</v>
      </c>
      <c r="D48" s="20">
        <f t="shared" si="0"/>
        <v>5.6646154916631657E-4</v>
      </c>
    </row>
    <row r="49" spans="2:4">
      <c r="B49" s="22" t="s">
        <v>62</v>
      </c>
      <c r="C49" s="10">
        <f>[2]SEI!$J$4</f>
        <v>2.7215382288646106</v>
      </c>
      <c r="D49" s="20">
        <f t="shared" si="0"/>
        <v>6.0080918272630327E-4</v>
      </c>
    </row>
    <row r="50" spans="2:4">
      <c r="B50" s="7" t="s">
        <v>25</v>
      </c>
      <c r="C50" s="1">
        <f>[2]POLIS!J4</f>
        <v>2.4884484071327497</v>
      </c>
      <c r="D50" s="20">
        <f t="shared" si="0"/>
        <v>5.4935206784500221E-4</v>
      </c>
    </row>
    <row r="51" spans="2:4">
      <c r="B51" s="22" t="s">
        <v>50</v>
      </c>
      <c r="C51" s="9">
        <f>[2]KAVA!$J$4</f>
        <v>2.2370450458403002</v>
      </c>
      <c r="D51" s="20">
        <f t="shared" si="0"/>
        <v>4.9385203979807806E-4</v>
      </c>
    </row>
    <row r="52" spans="2:4">
      <c r="B52" s="7" t="s">
        <v>28</v>
      </c>
      <c r="C52" s="1">
        <f>[2]ATLAS!O47</f>
        <v>2.3014413184235032</v>
      </c>
      <c r="D52" s="20">
        <f t="shared" si="0"/>
        <v>5.080682178002792E-4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3.7458565353187139E-4</v>
      </c>
    </row>
    <row r="54" spans="2:4">
      <c r="B54" s="22" t="s">
        <v>63</v>
      </c>
      <c r="C54" s="10">
        <f>[2]MEME!$J$4</f>
        <v>1.4927492338185102</v>
      </c>
      <c r="D54" s="20">
        <f t="shared" si="0"/>
        <v>3.2954063906718352E-4</v>
      </c>
    </row>
    <row r="55" spans="2:4">
      <c r="B55" s="22" t="s">
        <v>43</v>
      </c>
      <c r="C55" s="9">
        <f>[2]TRX!$J$4</f>
        <v>0.97266290925389065</v>
      </c>
      <c r="D55" s="20">
        <f t="shared" si="0"/>
        <v>2.1472592278110901E-4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2024-01-08T22:24:34Z</dcterms:modified>
</cp:coreProperties>
</file>