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N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<sst xmlns="http://schemas.openxmlformats.org/spreadsheetml/2006/main" count="107" uniqueCount="67">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</sst>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1499.3776430782386</c:v>
                </c:pt>
                <c:pt idx="1">
                  <c:v>1378.5615432464197</c:v>
                </c:pt>
                <c:pt idx="2">
                  <c:v>548.64</c:v>
                </c:pt>
                <c:pt idx="3">
                  <c:v>277.48583936648174</c:v>
                </c:pt>
                <c:pt idx="4">
                  <c:v>1055.5245509529848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1499.3776430782386</v>
          </cell>
        </row>
      </sheetData>
      <sheetData sheetId="1">
        <row r="4">
          <cell r="J4">
            <v>1378.5615432464197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2.6363947427908738</v>
          </cell>
        </row>
      </sheetData>
      <sheetData sheetId="4">
        <row r="47">
          <cell r="M47">
            <v>111.75</v>
          </cell>
          <cell r="O47">
            <v>2.5729400023086768</v>
          </cell>
        </row>
      </sheetData>
      <sheetData sheetId="5">
        <row r="4">
          <cell r="C4">
            <v>-72.666666666666671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2.661445941808863</v>
          </cell>
        </row>
      </sheetData>
      <sheetData sheetId="8">
        <row r="4">
          <cell r="J4">
            <v>44.059778898762836</v>
          </cell>
        </row>
      </sheetData>
      <sheetData sheetId="9">
        <row r="4">
          <cell r="J4">
            <v>10.309552692756444</v>
          </cell>
        </row>
      </sheetData>
      <sheetData sheetId="10">
        <row r="4">
          <cell r="J4">
            <v>20.743514449705433</v>
          </cell>
        </row>
      </sheetData>
      <sheetData sheetId="11">
        <row r="4">
          <cell r="J4">
            <v>13.172420233921455</v>
          </cell>
        </row>
      </sheetData>
      <sheetData sheetId="12">
        <row r="4">
          <cell r="J4">
            <v>54.701532758025351</v>
          </cell>
        </row>
      </sheetData>
      <sheetData sheetId="13">
        <row r="4">
          <cell r="J4">
            <v>3.3759139303094114</v>
          </cell>
        </row>
      </sheetData>
      <sheetData sheetId="14">
        <row r="4">
          <cell r="J4">
            <v>225.46901339614206</v>
          </cell>
        </row>
      </sheetData>
      <sheetData sheetId="15">
        <row r="4">
          <cell r="J4">
            <v>5.2456983107623802</v>
          </cell>
        </row>
      </sheetData>
      <sheetData sheetId="16">
        <row r="4">
          <cell r="J4">
            <v>51.560808747095599</v>
          </cell>
        </row>
      </sheetData>
      <sheetData sheetId="17">
        <row r="4">
          <cell r="J4">
            <v>6.085350572384054</v>
          </cell>
        </row>
      </sheetData>
      <sheetData sheetId="18">
        <row r="4">
          <cell r="J4">
            <v>4.9905956341491153</v>
          </cell>
        </row>
      </sheetData>
      <sheetData sheetId="19">
        <row r="4">
          <cell r="J4">
            <v>13.025721994556541</v>
          </cell>
        </row>
      </sheetData>
      <sheetData sheetId="20">
        <row r="4">
          <cell r="J4">
            <v>2.3750229419429751</v>
          </cell>
        </row>
      </sheetData>
      <sheetData sheetId="21">
        <row r="4">
          <cell r="J4">
            <v>13.394892885381552</v>
          </cell>
        </row>
      </sheetData>
      <sheetData sheetId="22">
        <row r="4">
          <cell r="J4">
            <v>9.1031480545938592</v>
          </cell>
        </row>
      </sheetData>
      <sheetData sheetId="23">
        <row r="4">
          <cell r="J4">
            <v>11.90337230018484</v>
          </cell>
        </row>
      </sheetData>
      <sheetData sheetId="24">
        <row r="4">
          <cell r="J4">
            <v>5.4808615087884238</v>
          </cell>
        </row>
      </sheetData>
      <sheetData sheetId="25">
        <row r="4">
          <cell r="J4">
            <v>16.46632762712601</v>
          </cell>
        </row>
      </sheetData>
      <sheetData sheetId="26">
        <row r="4">
          <cell r="J4">
            <v>54.998176226151529</v>
          </cell>
        </row>
      </sheetData>
      <sheetData sheetId="27">
        <row r="4">
          <cell r="J4">
            <v>1.6363616383442465</v>
          </cell>
        </row>
      </sheetData>
      <sheetData sheetId="28">
        <row r="4">
          <cell r="J4">
            <v>45.321187660642572</v>
          </cell>
        </row>
      </sheetData>
      <sheetData sheetId="29">
        <row r="4">
          <cell r="J4">
            <v>37.343078797999326</v>
          </cell>
        </row>
      </sheetData>
      <sheetData sheetId="30">
        <row r="4">
          <cell r="J4">
            <v>2.9826071740159499</v>
          </cell>
        </row>
      </sheetData>
      <sheetData sheetId="31">
        <row r="4">
          <cell r="J4">
            <v>4.5539408029276336</v>
          </cell>
        </row>
      </sheetData>
      <sheetData sheetId="32">
        <row r="4">
          <cell r="J4">
            <v>2.679846089410705</v>
          </cell>
        </row>
      </sheetData>
      <sheetData sheetId="33">
        <row r="4">
          <cell r="J4">
            <v>277.48583936648174</v>
          </cell>
        </row>
      </sheetData>
      <sheetData sheetId="34">
        <row r="4">
          <cell r="J4">
            <v>0.99963677233852088</v>
          </cell>
        </row>
      </sheetData>
      <sheetData sheetId="35">
        <row r="4">
          <cell r="J4">
            <v>11.929781155532002</v>
          </cell>
        </row>
      </sheetData>
      <sheetData sheetId="36">
        <row r="4">
          <cell r="J4">
            <v>18.996025058211607</v>
          </cell>
        </row>
      </sheetData>
      <sheetData sheetId="37">
        <row r="4">
          <cell r="J4">
            <v>21.141072536288107</v>
          </cell>
        </row>
      </sheetData>
      <sheetData sheetId="38">
        <row r="4">
          <cell r="J4">
            <v>18.865069150959375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0.12726307389450983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4759.5895766441254</v>
      </c>
      <c r="D7" s="20">
        <f>(C7*[1]Feuil1!$K$2-C4)/C4</f>
        <v>0.66970952765850189</v>
      </c>
      <c r="E7" s="31">
        <f>C7-C7/(1+D7)</f>
        <v>1909.0401260946746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1499.3776430782386</v>
      </c>
    </row>
    <row r="9" spans="2:20">
      <c r="M9" s="17" t="str">
        <f>IF(C13&gt;C7*Params!F8,B13,"Others")</f>
        <v>BTC</v>
      </c>
      <c r="N9" s="18">
        <f>IF(C13&gt;C7*0.1,C13,C7)</f>
        <v>1378.5615432464197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277.48583936648174</v>
      </c>
    </row>
    <row r="12" spans="2:20">
      <c r="B12" s="7" t="s">
        <v>19</v>
      </c>
      <c r="C12" s="1">
        <f>[2]ETH!J4</f>
        <v>1499.3776430782386</v>
      </c>
      <c r="D12" s="20">
        <f>C12/$C$7</f>
        <v>0.31502246547388535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1055.5245509529848</v>
      </c>
    </row>
    <row r="13" spans="2:20">
      <c r="B13" s="7" t="s">
        <v>4</v>
      </c>
      <c r="C13" s="1">
        <f>[2]BTC!J4</f>
        <v>1378.5615432464197</v>
      </c>
      <c r="D13" s="20">
        <f t="shared" ref="D13:D55" si="0">C13/$C$7</f>
        <v>0.28963874322508515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0.11527044321053269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277.48583936648174</v>
      </c>
      <c r="D15" s="20">
        <f t="shared" si="0"/>
        <v>5.8300371260609926E-2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225.46901339614206</v>
      </c>
      <c r="D16" s="20">
        <f t="shared" si="0"/>
        <v>4.7371524322715859E-2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2.3478915188059616E-2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72.666666666666671</v>
      </c>
      <c r="D18" s="20">
        <f>C18/$C$7</f>
        <v>1.5267422851594324E-2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1.3141889440833368E-2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1.0652178971227048E-2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54.998176226151529</v>
      </c>
      <c r="D21" s="20">
        <f t="shared" si="0"/>
        <v>1.1555235034557212E-2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54.701532758025351</v>
      </c>
      <c r="D22" s="20">
        <f t="shared" si="0"/>
        <v>1.149290960431805E-2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51.560808747095599</v>
      </c>
      <c r="D23" s="20">
        <f t="shared" si="0"/>
        <v>1.0833036739157226E-2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45.321187660642572</v>
      </c>
      <c r="D24" s="20">
        <f t="shared" si="0"/>
        <v>9.5220789378645272E-3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44.059778898762836</v>
      </c>
      <c r="D25" s="20">
        <f t="shared" si="0"/>
        <v>9.2570542458050246E-3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37.343078797999326</v>
      </c>
      <c r="D26" s="20">
        <f t="shared" si="0"/>
        <v>7.8458611182036109E-3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20.743514449705433</v>
      </c>
      <c r="D27" s="20">
        <f t="shared" si="0"/>
        <v>4.3582569706212349E-3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21.141072536288107</v>
      </c>
      <c r="D28" s="20">
        <f t="shared" si="0"/>
        <v>4.4417847790973143E-3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18.996025058211607</v>
      </c>
      <c r="D29" s="20">
        <f t="shared" si="0"/>
        <v>3.9911056935302515E-3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18.865069150959375</v>
      </c>
      <c r="D30" s="20">
        <f t="shared" si="0"/>
        <v>3.9635915759485907E-3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16.46632762712601</v>
      </c>
      <c r="D31" s="20">
        <f t="shared" si="0"/>
        <v>3.459610826094806E-3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13.394892885381552</v>
      </c>
      <c r="D32" s="20">
        <f t="shared" si="0"/>
        <v>2.8142957853155852E-3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13.025721994556541</v>
      </c>
      <c r="D33" s="20">
        <f t="shared" si="0"/>
        <v>2.7367321876817521E-3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13.172420233921455</v>
      </c>
      <c r="D34" s="20">
        <f t="shared" si="0"/>
        <v>2.7675538030758145E-3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11.90337230018484</v>
      </c>
      <c r="D35" s="20">
        <f t="shared" si="0"/>
        <v>2.5009241045900492E-3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11.929781155532002</v>
      </c>
      <c r="D36" s="20">
        <f t="shared" si="0"/>
        <v>2.506472661859935E-3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1.8909193440048014E-3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10.309552692756444</v>
      </c>
      <c r="D38" s="20">
        <f t="shared" si="0"/>
        <v>2.1660591794188831E-3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9.1031480545938592</v>
      </c>
      <c r="D39" s="20">
        <f t="shared" si="0"/>
        <v>1.9125909719745783E-3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1.3404517127500702E-3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6.085350572384054</v>
      </c>
      <c r="D41" s="20">
        <f t="shared" si="0"/>
        <v>1.2785452347079665E-3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5.4808615087884238</v>
      </c>
      <c r="D42" s="20">
        <f t="shared" si="0"/>
        <v>1.151540783197708E-3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5.2456983107623802</v>
      </c>
      <c r="D43" s="20">
        <f t="shared" si="0"/>
        <v>1.1021324898482106E-3</v>
      </c>
    </row>
    <row r="44" spans="2:14">
      <c r="B44" s="22" t="s">
        <v>37</v>
      </c>
      <c r="C44" s="9">
        <f>[2]GRT!$J$4</f>
        <v>4.9905956341491153</v>
      </c>
      <c r="D44" s="20">
        <f t="shared" si="0"/>
        <v>1.0485348691909413E-3</v>
      </c>
    </row>
    <row r="45" spans="2:14">
      <c r="B45" s="22" t="s">
        <v>56</v>
      </c>
      <c r="C45" s="9">
        <f>[2]SHIB!$J$4</f>
        <v>4.5539408029276336</v>
      </c>
      <c r="D45" s="20">
        <f t="shared" si="0"/>
        <v>9.5679275063429109E-4</v>
      </c>
    </row>
    <row r="46" spans="2:14">
      <c r="B46" s="22" t="s">
        <v>36</v>
      </c>
      <c r="C46" s="9">
        <f>[2]AMP!$J$4</f>
        <v>3.3759139303094114</v>
      </c>
      <c r="D46" s="20">
        <f t="shared" si="0"/>
        <v>7.0928677272414926E-4</v>
      </c>
    </row>
    <row r="47" spans="2:14">
      <c r="B47" s="22" t="s">
        <v>62</v>
      </c>
      <c r="C47" s="10">
        <f>[2]SEI!$J$4</f>
        <v>2.9826071740159499</v>
      </c>
      <c r="D47" s="20">
        <f t="shared" si="0"/>
        <v>6.2665217787936163E-4</v>
      </c>
    </row>
    <row r="48" spans="2:14">
      <c r="B48" s="22" t="s">
        <v>40</v>
      </c>
      <c r="C48" s="9">
        <f>[2]SHPING!$J$4</f>
        <v>2.679846089410705</v>
      </c>
      <c r="D48" s="20">
        <f t="shared" si="0"/>
        <v>5.6304142326914696E-4</v>
      </c>
    </row>
    <row r="49" spans="2:4">
      <c r="B49" s="7" t="s">
        <v>25</v>
      </c>
      <c r="C49" s="1">
        <f>[2]POLIS!J4</f>
        <v>2.6363947427908738</v>
      </c>
      <c r="D49" s="20">
        <f t="shared" si="0"/>
        <v>5.5391220195286962E-4</v>
      </c>
    </row>
    <row r="50" spans="2:4">
      <c r="B50" s="22" t="s">
        <v>64</v>
      </c>
      <c r="C50" s="10">
        <f>[2]ACE!$J$4</f>
        <v>2.661445941808863</v>
      </c>
      <c r="D50" s="20">
        <f t="shared" si="0"/>
        <v>5.5917551270993958E-4</v>
      </c>
    </row>
    <row r="51" spans="2:4">
      <c r="B51" s="7" t="s">
        <v>28</v>
      </c>
      <c r="C51" s="1">
        <f>[2]ATLAS!O47</f>
        <v>2.5729400023086768</v>
      </c>
      <c r="D51" s="20">
        <f t="shared" si="0"/>
        <v>5.4058022459213724E-4</v>
      </c>
    </row>
    <row r="52" spans="2:4">
      <c r="B52" s="22" t="s">
        <v>50</v>
      </c>
      <c r="C52" s="9">
        <f>[2]KAVA!$J$4</f>
        <v>2.3750229419429751</v>
      </c>
      <c r="D52" s="20">
        <f t="shared" si="0"/>
        <v>4.9899742481946264E-4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3.5649998233594949E-4</v>
      </c>
    </row>
    <row r="54" spans="2:4">
      <c r="B54" s="22" t="s">
        <v>63</v>
      </c>
      <c r="C54" s="10">
        <f>[2]MEME!$J$4</f>
        <v>1.6363616383442465</v>
      </c>
      <c r="D54" s="20">
        <f t="shared" si="0"/>
        <v>3.4380309730361384E-4</v>
      </c>
    </row>
    <row r="55" spans="2:4">
      <c r="B55" s="22" t="s">
        <v>43</v>
      </c>
      <c r="C55" s="9">
        <f>[2]TRX!$J$4</f>
        <v>0.99963677233852088</v>
      </c>
      <c r="D55" s="20">
        <f t="shared" si="0"/>
        <v>2.1002583442149254E-4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2024-01-11T13:39:35Z</dcterms:modified>
</cp:coreProperties>
</file>