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<sst xmlns="http://schemas.openxmlformats.org/spreadsheetml/2006/main" count="100" uniqueCount="62">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</sst>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1081.6273643093014</c:v>
                </c:pt>
                <c:pt idx="1">
                  <c:v>1066.4813201369125</c:v>
                </c:pt>
                <c:pt idx="2">
                  <c:v>200.50190056541535</c:v>
                </c:pt>
                <c:pt idx="3">
                  <c:v>202.36</c:v>
                </c:pt>
                <c:pt idx="4">
                  <c:v>780.98870824941946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1066.4813201369125</v>
          </cell>
        </row>
      </sheetData>
      <sheetData sheetId="1">
        <row r="4">
          <cell r="J4">
            <v>1081.6273643093014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1.9334112553846754</v>
          </cell>
        </row>
      </sheetData>
      <sheetData sheetId="4">
        <row r="46">
          <cell r="M46">
            <v>100.02</v>
          </cell>
          <cell r="O46">
            <v>1.4978865193411153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41.690498924056833</v>
          </cell>
        </row>
      </sheetData>
      <sheetData sheetId="8">
        <row r="4">
          <cell r="J4">
            <v>8.1333685877682562</v>
          </cell>
        </row>
      </sheetData>
      <sheetData sheetId="9">
        <row r="4">
          <cell r="J4">
            <v>16.951701945964476</v>
          </cell>
        </row>
      </sheetData>
      <sheetData sheetId="10">
        <row r="4">
          <cell r="J4">
            <v>10.564355689239786</v>
          </cell>
        </row>
      </sheetData>
      <sheetData sheetId="11">
        <row r="4">
          <cell r="J4">
            <v>51.612279413148741</v>
          </cell>
        </row>
      </sheetData>
      <sheetData sheetId="12">
        <row r="4">
          <cell r="J4">
            <v>2.3693837729836558</v>
          </cell>
        </row>
      </sheetData>
      <sheetData sheetId="13">
        <row r="4">
          <cell r="J4">
            <v>160.85760086447567</v>
          </cell>
        </row>
      </sheetData>
      <sheetData sheetId="14">
        <row r="4">
          <cell r="J4">
            <v>4.5685540642227735</v>
          </cell>
        </row>
      </sheetData>
      <sheetData sheetId="15">
        <row r="4">
          <cell r="J4">
            <v>34.735406117419473</v>
          </cell>
        </row>
      </sheetData>
      <sheetData sheetId="16">
        <row r="4">
          <cell r="J4">
            <v>5.258931749981957</v>
          </cell>
        </row>
      </sheetData>
      <sheetData sheetId="17">
        <row r="4">
          <cell r="J4">
            <v>9.4135103202584638</v>
          </cell>
        </row>
      </sheetData>
      <sheetData sheetId="18">
        <row r="4">
          <cell r="J4">
            <v>12.479562782704035</v>
          </cell>
        </row>
      </sheetData>
      <sheetData sheetId="19">
        <row r="4">
          <cell r="J4">
            <v>7.4868716824483093</v>
          </cell>
        </row>
      </sheetData>
      <sheetData sheetId="20">
        <row r="4">
          <cell r="J4">
            <v>11.114954768233593</v>
          </cell>
        </row>
      </sheetData>
      <sheetData sheetId="21">
        <row r="4">
          <cell r="J4">
            <v>2.0841366694961039</v>
          </cell>
        </row>
      </sheetData>
      <sheetData sheetId="22">
        <row r="4">
          <cell r="J4">
            <v>24.34169001433564</v>
          </cell>
        </row>
      </sheetData>
      <sheetData sheetId="23">
        <row r="4">
          <cell r="J4">
            <v>41.070121188988082</v>
          </cell>
        </row>
      </sheetData>
      <sheetData sheetId="24">
        <row r="4">
          <cell r="J4">
            <v>32.252130736394179</v>
          </cell>
        </row>
      </sheetData>
      <sheetData sheetId="25">
        <row r="4">
          <cell r="J4">
            <v>42.749141224257045</v>
          </cell>
        </row>
      </sheetData>
      <sheetData sheetId="26">
        <row r="4">
          <cell r="J4">
            <v>3.5289904403683168</v>
          </cell>
        </row>
      </sheetData>
      <sheetData sheetId="27">
        <row r="4">
          <cell r="J4">
            <v>200.50190056541535</v>
          </cell>
        </row>
      </sheetData>
      <sheetData sheetId="28">
        <row r="4">
          <cell r="J4">
            <v>0.91226139540743933</v>
          </cell>
        </row>
      </sheetData>
      <sheetData sheetId="29">
        <row r="4">
          <cell r="J4">
            <v>10.218951371378042</v>
          </cell>
        </row>
      </sheetData>
      <sheetData sheetId="30">
        <row r="4">
          <cell r="J4">
            <v>18.332410137477694</v>
          </cell>
        </row>
      </sheetData>
      <sheetData sheetId="31">
        <row r="4">
          <cell r="J4">
            <v>3.6292371443922824</v>
          </cell>
        </row>
      </sheetData>
      <sheetData sheetId="32">
        <row r="4">
          <cell r="J4">
            <v>2.1191256639828873</v>
          </cell>
        </row>
      </sheetData>
      <sheetData sheetId="33">
        <row r="4">
          <cell r="J4">
            <v>2.2822772296610094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6" sqref="B16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202.36</v>
      </c>
      <c r="P2" t="s">
        <v>8</v>
      </c>
      <c r="Q2" s="10">
        <f>N2+K2+H2</f>
        <v>242.07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7.2169160499170409E-2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3354.2027969520668</v>
      </c>
      <c r="D7" s="20">
        <f>(C7*[1]Feuil1!$K$2-C4)/C4</f>
        <v>0.25076527713128394</v>
      </c>
      <c r="E7" s="31">
        <f>C7-C7/(1+D7)</f>
        <v>672.48236684454014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1081.6273643093014</v>
      </c>
    </row>
    <row r="9" spans="2:20">
      <c r="M9" s="17" t="str">
        <f>IF(C13&gt;C7*[2]Params!F8,B13,"Others")</f>
        <v>ETH</v>
      </c>
      <c r="N9" s="18">
        <f>IF(C13&gt;C7*0.1,C13,C7)</f>
        <v>1066.4813201369125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200.50190056541535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202.36</v>
      </c>
    </row>
    <row r="12" spans="2:20">
      <c r="B12" s="7" t="s">
        <v>4</v>
      </c>
      <c r="C12" s="1">
        <f>[2]BTC!J4</f>
        <v>1081.6273643093014</v>
      </c>
      <c r="D12" s="20">
        <f>C12/$C$7</f>
        <v>0.32246928101430428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780.98870824941946</v>
      </c>
    </row>
    <row r="13" spans="2:20">
      <c r="B13" s="7" t="s">
        <v>19</v>
      </c>
      <c r="C13" s="1">
        <f>[2]ETH!J4</f>
        <v>1066.4813201369125</v>
      </c>
      <c r="D13" s="20">
        <f t="shared" ref="D13:D50" si="0">C13/$C$7</f>
        <v>0.31795373884549089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200.50190056541535</v>
      </c>
      <c r="D14" s="20">
        <f t="shared" si="0"/>
        <v>5.9776320247424984E-2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202.36</v>
      </c>
      <c r="D15" s="20">
        <f t="shared" si="0"/>
        <v>6.0330281813575103E-2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160.85760086447567</v>
      </c>
      <c r="D16" s="20">
        <f t="shared" si="0"/>
        <v>4.7957029017638854E-2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2.9819306122720799E-2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2.0615926998461744E-2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51.612279413148741</v>
      </c>
      <c r="D19" s="20">
        <f>C19/$C$7</f>
        <v>1.5387346125895651E-2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42.749141224257045</v>
      </c>
      <c r="D20" s="20">
        <f t="shared" si="0"/>
        <v>1.2744948296836076E-2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41.070121188988082</v>
      </c>
      <c r="D21" s="20">
        <f t="shared" si="0"/>
        <v>1.2244376287059364E-2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41.690498924056833</v>
      </c>
      <c r="D22" s="20">
        <f t="shared" si="0"/>
        <v>1.2429331631927743E-2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1.1782233333032653E-2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34.735406117419473</v>
      </c>
      <c r="D24" s="20">
        <f t="shared" si="0"/>
        <v>1.0355785925938412E-2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32.252130736394179</v>
      </c>
      <c r="D25" s="20">
        <f t="shared" si="0"/>
        <v>9.61543850768397E-3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24.34169001433564</v>
      </c>
      <c r="D26" s="20">
        <f t="shared" si="0"/>
        <v>7.2570716464892071E-3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7.0558246174537657E-3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18.332410137477694</v>
      </c>
      <c r="D28" s="20">
        <f t="shared" si="0"/>
        <v>5.4655043976876375E-3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16.951701945964476</v>
      </c>
      <c r="D29" s="20">
        <f t="shared" si="0"/>
        <v>5.0538691224538751E-3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12.479562782704035</v>
      </c>
      <c r="D30" s="20">
        <f t="shared" si="0"/>
        <v>3.7205749139688567E-3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11.114954768233593</v>
      </c>
      <c r="D31" s="20">
        <f t="shared" si="0"/>
        <v>3.3137396398135645E-3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10.564355689239786</v>
      </c>
      <c r="D32" s="20">
        <f t="shared" si="0"/>
        <v>3.1495876453384152E-3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10.218951371378042</v>
      </c>
      <c r="D33" s="20">
        <f t="shared" si="0"/>
        <v>3.0466110697492436E-3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9.4135103202584638</v>
      </c>
      <c r="D34" s="20">
        <f t="shared" si="0"/>
        <v>2.8064821628592147E-3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8.1333685877682562</v>
      </c>
      <c r="D35" s="20">
        <f t="shared" si="0"/>
        <v>2.4248291114535394E-3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7.4868716824483093</v>
      </c>
      <c r="D36" s="20">
        <f t="shared" si="0"/>
        <v>2.2320867686508282E-3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5.258931749981957</v>
      </c>
      <c r="D37" s="20">
        <f t="shared" si="0"/>
        <v>1.5678633846351508E-3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4.5685540642227735</v>
      </c>
      <c r="D38" s="20">
        <f t="shared" si="0"/>
        <v>1.3620387140497814E-3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1.4310404857934399E-3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3.5289904403683168</v>
      </c>
      <c r="D40" s="20">
        <f t="shared" si="0"/>
        <v>1.0521100404468919E-3</v>
      </c>
    </row>
    <row r="41" spans="2:14">
      <c r="B41" s="22" t="s">
        <v>37</v>
      </c>
      <c r="C41" s="9">
        <f>[2]GRT!$J$4</f>
        <v>3.6292371443922824</v>
      </c>
      <c r="D41" s="20">
        <f t="shared" si="0"/>
        <v>1.0819969346189016E-3</v>
      </c>
    </row>
    <row r="42" spans="2:14">
      <c r="B42" s="22" t="s">
        <v>40</v>
      </c>
      <c r="C42" s="9">
        <f>[2]SHPING!$J$4</f>
        <v>2.2822772296610094</v>
      </c>
      <c r="D42" s="20">
        <f t="shared" si="0"/>
        <v>6.8042314905195761E-4</v>
      </c>
    </row>
    <row r="43" spans="2:14">
      <c r="B43" s="22" t="s">
        <v>36</v>
      </c>
      <c r="C43" s="9">
        <f>[2]AMP!$J$4</f>
        <v>2.3693837729836558</v>
      </c>
      <c r="D43" s="20">
        <f t="shared" si="0"/>
        <v>7.063925219836717E-4</v>
      </c>
    </row>
    <row r="44" spans="2:14">
      <c r="B44" s="22" t="s">
        <v>50</v>
      </c>
      <c r="C44" s="9">
        <f>[2]KAVA!$J$4</f>
        <v>2.1191256639828873</v>
      </c>
      <c r="D44" s="20">
        <f t="shared" si="0"/>
        <v>6.3178221242571179E-4</v>
      </c>
    </row>
    <row r="45" spans="2:14">
      <c r="B45" s="22" t="s">
        <v>23</v>
      </c>
      <c r="C45" s="9">
        <f>[2]LUNA!J4</f>
        <v>2.0841366694961039</v>
      </c>
      <c r="D45" s="20">
        <f t="shared" si="0"/>
        <v>6.213508233282554E-4</v>
      </c>
    </row>
    <row r="46" spans="2:14">
      <c r="B46" s="7" t="s">
        <v>25</v>
      </c>
      <c r="C46" s="1">
        <f>[2]POLIS!J4</f>
        <v>1.9334112553846754</v>
      </c>
      <c r="D46" s="20">
        <f t="shared" si="0"/>
        <v>5.7641453794670631E-4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5.0587090367399984E-4</v>
      </c>
    </row>
    <row r="48" spans="2:14">
      <c r="B48" s="7" t="s">
        <v>28</v>
      </c>
      <c r="C48" s="1">
        <f>[2]ATLAS!O46</f>
        <v>1.4978865193411153</v>
      </c>
      <c r="D48" s="20">
        <f t="shared" si="0"/>
        <v>4.4657005256278212E-4</v>
      </c>
    </row>
    <row r="49" spans="2:4">
      <c r="B49" s="22" t="s">
        <v>43</v>
      </c>
      <c r="C49" s="9">
        <f>[2]TRX!$J$4</f>
        <v>0.91226139540743933</v>
      </c>
      <c r="D49" s="20">
        <f t="shared" si="0"/>
        <v>2.7197562301134649E-4</v>
      </c>
    </row>
    <row r="50" spans="2:4">
      <c r="B50" s="7" t="s">
        <v>5</v>
      </c>
      <c r="C50" s="1">
        <f>H$2</f>
        <v>0.19</v>
      </c>
      <c r="D50" s="20">
        <f t="shared" si="0"/>
        <v>5.664535256265699E-5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2023-11-22T08:40:03Z</dcterms:modified>
</cp:coreProperties>
</file>