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44" l="1"/>
  <c r="C36" l="1"/>
  <c r="C16" l="1"/>
  <c r="C40" l="1"/>
  <c r="C14"/>
  <c r="C42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<sst xmlns="http://schemas.openxmlformats.org/spreadsheetml/2006/main" count="100" uniqueCount="62">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</sst>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1119.3730805875932</c:v>
                </c:pt>
                <c:pt idx="1">
                  <c:v>1081.0515325933518</c:v>
                </c:pt>
                <c:pt idx="2">
                  <c:v>218.81012497730427</c:v>
                </c:pt>
                <c:pt idx="3">
                  <c:v>202.79</c:v>
                </c:pt>
                <c:pt idx="4">
                  <c:v>830.11275480246354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1081.0515325933518</v>
          </cell>
        </row>
      </sheetData>
      <sheetData sheetId="1">
        <row r="4">
          <cell r="J4">
            <v>1119.3730805875932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2.743225724829919</v>
          </cell>
        </row>
      </sheetData>
      <sheetData sheetId="4">
        <row r="46">
          <cell r="M46">
            <v>104.06999999999998</v>
          </cell>
          <cell r="O46">
            <v>3.1585386434153691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42.203227832650064</v>
          </cell>
        </row>
      </sheetData>
      <sheetData sheetId="8">
        <row r="4">
          <cell r="J4">
            <v>8.3474414791747655</v>
          </cell>
        </row>
      </sheetData>
      <sheetData sheetId="9">
        <row r="4">
          <cell r="J4">
            <v>19.644712636360278</v>
          </cell>
        </row>
      </sheetData>
      <sheetData sheetId="10">
        <row r="4">
          <cell r="J4">
            <v>11.339123248952397</v>
          </cell>
        </row>
      </sheetData>
      <sheetData sheetId="11">
        <row r="4">
          <cell r="J4">
            <v>53.578342783274316</v>
          </cell>
        </row>
      </sheetData>
      <sheetData sheetId="12">
        <row r="4">
          <cell r="J4">
            <v>2.3457726886065071</v>
          </cell>
        </row>
      </sheetData>
      <sheetData sheetId="13">
        <row r="4">
          <cell r="J4">
            <v>155.74972945591963</v>
          </cell>
        </row>
      </sheetData>
      <sheetData sheetId="14">
        <row r="4">
          <cell r="J4">
            <v>5.0170298096906913</v>
          </cell>
        </row>
      </sheetData>
      <sheetData sheetId="15">
        <row r="4">
          <cell r="J4">
            <v>35.4694940243091</v>
          </cell>
        </row>
      </sheetData>
      <sheetData sheetId="16">
        <row r="4">
          <cell r="J4">
            <v>5.3168310124543314</v>
          </cell>
        </row>
      </sheetData>
      <sheetData sheetId="17">
        <row r="4">
          <cell r="J4">
            <v>9.8923989637520258</v>
          </cell>
        </row>
      </sheetData>
      <sheetData sheetId="18">
        <row r="4">
          <cell r="J4">
            <v>12.100852825597025</v>
          </cell>
        </row>
      </sheetData>
      <sheetData sheetId="19">
        <row r="4">
          <cell r="J4">
            <v>7.6084472259797629</v>
          </cell>
        </row>
      </sheetData>
      <sheetData sheetId="20">
        <row r="4">
          <cell r="J4">
            <v>11.388302860507757</v>
          </cell>
        </row>
      </sheetData>
      <sheetData sheetId="21">
        <row r="4">
          <cell r="J4">
            <v>2.6290943808985427</v>
          </cell>
        </row>
      </sheetData>
      <sheetData sheetId="22">
        <row r="4">
          <cell r="J4">
            <v>39.944273388462399</v>
          </cell>
        </row>
      </sheetData>
      <sheetData sheetId="23">
        <row r="4">
          <cell r="J4">
            <v>41.618477803319543</v>
          </cell>
        </row>
      </sheetData>
      <sheetData sheetId="24">
        <row r="4">
          <cell r="J4">
            <v>38.094331797535112</v>
          </cell>
        </row>
      </sheetData>
      <sheetData sheetId="25">
        <row r="4">
          <cell r="J4">
            <v>42.810377540284129</v>
          </cell>
        </row>
      </sheetData>
      <sheetData sheetId="26">
        <row r="4">
          <cell r="J4">
            <v>3.6090526700443566</v>
          </cell>
        </row>
      </sheetData>
      <sheetData sheetId="27">
        <row r="4">
          <cell r="J4">
            <v>218.81012497730427</v>
          </cell>
        </row>
      </sheetData>
      <sheetData sheetId="28">
        <row r="4">
          <cell r="J4">
            <v>0.96218390821600608</v>
          </cell>
        </row>
      </sheetData>
      <sheetData sheetId="29">
        <row r="4">
          <cell r="J4">
            <v>11.409684353092551</v>
          </cell>
        </row>
      </sheetData>
      <sheetData sheetId="30">
        <row r="4">
          <cell r="J4">
            <v>18.639675761147437</v>
          </cell>
        </row>
      </sheetData>
      <sheetData sheetId="31">
        <row r="4">
          <cell r="J4">
            <v>3.8095695346375598</v>
          </cell>
        </row>
      </sheetData>
      <sheetData sheetId="32">
        <row r="4">
          <cell r="J4">
            <v>2.2154140355955545</v>
          </cell>
        </row>
      </sheetData>
      <sheetData sheetId="33">
        <row r="4">
          <cell r="J4">
            <v>2.4831780102426677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202.79</v>
      </c>
      <c r="P2" t="s">
        <v>8</v>
      </c>
      <c r="Q2" s="10">
        <f>N2+K2+H2</f>
        <v>242.5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6.9724373905582337E-2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3477.980316157199</v>
      </c>
      <c r="D7" s="20">
        <f>(C7*[1]Feuil1!$K$2-C4)/C4</f>
        <v>0.2969212887033662</v>
      </c>
      <c r="E7" s="31">
        <f>C7-C7/(1+D7)</f>
        <v>796.25988604967233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1119.3730805875932</v>
      </c>
    </row>
    <row r="9" spans="2:20">
      <c r="M9" s="17" t="str">
        <f>IF(C13&gt;C7*[2]Params!F8,B13,"Others")</f>
        <v>ETH</v>
      </c>
      <c r="N9" s="18">
        <f>IF(C13&gt;C7*0.1,C13,C7)</f>
        <v>1081.0515325933518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218.81012497730427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202.79</v>
      </c>
    </row>
    <row r="12" spans="2:20">
      <c r="B12" s="7" t="s">
        <v>4</v>
      </c>
      <c r="C12" s="1">
        <f>[2]BTC!J4</f>
        <v>1119.3730805875932</v>
      </c>
      <c r="D12" s="20">
        <f>C12/$C$7</f>
        <v>0.32184572045663051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830.11275480246354</v>
      </c>
    </row>
    <row r="13" spans="2:20">
      <c r="B13" s="7" t="s">
        <v>19</v>
      </c>
      <c r="C13" s="1">
        <f>[2]ETH!J4</f>
        <v>1081.0515325933518</v>
      </c>
      <c r="D13" s="20">
        <f t="shared" ref="D13:D50" si="0">C13/$C$7</f>
        <v>0.31082738667934717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218.81012497730427</v>
      </c>
      <c r="D14" s="20">
        <f t="shared" si="0"/>
        <v>6.2912985436060873E-2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202.79</v>
      </c>
      <c r="D15" s="20">
        <f t="shared" si="0"/>
        <v>5.8306827976548625E-2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155.74972945591963</v>
      </c>
      <c r="D16" s="20">
        <f t="shared" si="0"/>
        <v>4.4781659267125073E-2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2.9922538525170937E-2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1.9882228682767088E-2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53.578342783274316</v>
      </c>
      <c r="D19" s="20">
        <f>C19/$C$7</f>
        <v>1.5405016104999907E-2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42.810377540284129</v>
      </c>
      <c r="D20" s="20">
        <f t="shared" si="0"/>
        <v>1.2308976373847071E-2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42.203227832650064</v>
      </c>
      <c r="D21" s="20">
        <f t="shared" si="0"/>
        <v>1.2134406752272875E-2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41.618477803319543</v>
      </c>
      <c r="D22" s="20">
        <f t="shared" si="0"/>
        <v>1.1966277557690023E-2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1.1500927654529045E-2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39.944273388462399</v>
      </c>
      <c r="D24" s="20">
        <f t="shared" si="0"/>
        <v>1.1484904961335895E-2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1.1362916522674694E-2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38.094331797535112</v>
      </c>
      <c r="D26" s="20">
        <f t="shared" si="0"/>
        <v>1.0953003851276918E-2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35.4694940243091</v>
      </c>
      <c r="D27" s="20">
        <f t="shared" si="0"/>
        <v>1.0198302117908231E-2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19.644712636360278</v>
      </c>
      <c r="D28" s="20">
        <f t="shared" si="0"/>
        <v>5.6483104706198028E-3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18.639675761147437</v>
      </c>
      <c r="D29" s="20">
        <f t="shared" si="0"/>
        <v>5.3593390608208816E-3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12.100852825597025</v>
      </c>
      <c r="D30" s="20">
        <f t="shared" si="0"/>
        <v>3.4792758226323689E-3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11.409684353092551</v>
      </c>
      <c r="D31" s="20">
        <f t="shared" si="0"/>
        <v>3.2805488576482362E-3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11.388302860507757</v>
      </c>
      <c r="D32" s="20">
        <f t="shared" si="0"/>
        <v>3.2744011826641474E-3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11.339123248952397</v>
      </c>
      <c r="D33" s="20">
        <f t="shared" si="0"/>
        <v>3.2602609037997465E-3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9.8923989637520258</v>
      </c>
      <c r="D34" s="20">
        <f t="shared" si="0"/>
        <v>2.8442941202962532E-3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8.3474414791747655</v>
      </c>
      <c r="D35" s="20">
        <f t="shared" si="0"/>
        <v>2.4000830138100975E-3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7.6084472259797629</v>
      </c>
      <c r="D36" s="20">
        <f t="shared" si="0"/>
        <v>2.1876050277323863E-3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2.0701669778152277E-3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5.3168310124543314</v>
      </c>
      <c r="D38" s="20">
        <f t="shared" si="0"/>
        <v>1.5287122206398419E-3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5.0170298096906913</v>
      </c>
      <c r="D39" s="20">
        <f t="shared" si="0"/>
        <v>1.4425124220467066E-3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3.8095695346375598</v>
      </c>
      <c r="D40" s="20">
        <f t="shared" si="0"/>
        <v>1.0953395903191114E-3</v>
      </c>
    </row>
    <row r="41" spans="2:14">
      <c r="B41" s="22" t="s">
        <v>56</v>
      </c>
      <c r="C41" s="9">
        <f>[2]SHIB!$J$4</f>
        <v>3.6090526700443566</v>
      </c>
      <c r="D41" s="20">
        <f t="shared" si="0"/>
        <v>1.0376863414891257E-3</v>
      </c>
    </row>
    <row r="42" spans="2:14">
      <c r="B42" s="7" t="s">
        <v>28</v>
      </c>
      <c r="C42" s="1">
        <f>[2]ATLAS!O46</f>
        <v>3.1585386434153691</v>
      </c>
      <c r="D42" s="20">
        <f t="shared" si="0"/>
        <v>9.0815311079886182E-4</v>
      </c>
    </row>
    <row r="43" spans="2:14">
      <c r="B43" s="7" t="s">
        <v>25</v>
      </c>
      <c r="C43" s="1">
        <f>[2]POLIS!J4</f>
        <v>2.743225724829919</v>
      </c>
      <c r="D43" s="20">
        <f t="shared" si="0"/>
        <v>7.8874101503279752E-4</v>
      </c>
    </row>
    <row r="44" spans="2:14">
      <c r="B44" s="22" t="s">
        <v>23</v>
      </c>
      <c r="C44" s="9">
        <f>[2]LUNA!J4</f>
        <v>2.6290943808985427</v>
      </c>
      <c r="D44" s="20">
        <f t="shared" si="0"/>
        <v>7.5592560679107416E-4</v>
      </c>
    </row>
    <row r="45" spans="2:14">
      <c r="B45" s="22" t="s">
        <v>40</v>
      </c>
      <c r="C45" s="9">
        <f>[2]SHPING!$J$4</f>
        <v>2.4831780102426677</v>
      </c>
      <c r="D45" s="20">
        <f t="shared" si="0"/>
        <v>7.1397126622795763E-4</v>
      </c>
    </row>
    <row r="46" spans="2:14">
      <c r="B46" s="22" t="s">
        <v>36</v>
      </c>
      <c r="C46" s="9">
        <f>[2]AMP!$J$4</f>
        <v>2.3457726886065071</v>
      </c>
      <c r="D46" s="20">
        <f t="shared" si="0"/>
        <v>6.7446404964083815E-4</v>
      </c>
    </row>
    <row r="47" spans="2:14">
      <c r="B47" s="22" t="s">
        <v>50</v>
      </c>
      <c r="C47" s="9">
        <f>[2]KAVA!$J$4</f>
        <v>2.2154140355955545</v>
      </c>
      <c r="D47" s="20">
        <f t="shared" si="0"/>
        <v>6.369829137053177E-4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4.8786751095669732E-4</v>
      </c>
    </row>
    <row r="49" spans="2:4">
      <c r="B49" s="22" t="s">
        <v>43</v>
      </c>
      <c r="C49" s="9">
        <f>[2]TRX!$J$4</f>
        <v>0.96218390821600608</v>
      </c>
      <c r="D49" s="20">
        <f t="shared" si="0"/>
        <v>2.7665018796860751E-4</v>
      </c>
    </row>
    <row r="50" spans="2:4">
      <c r="B50" s="7" t="s">
        <v>5</v>
      </c>
      <c r="C50" s="1">
        <f>H$2</f>
        <v>0.19</v>
      </c>
      <c r="D50" s="20">
        <f t="shared" si="0"/>
        <v>5.4629406359012962E-5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2023-11-30T09:36:12Z</dcterms:modified>
</cp:coreProperties>
</file>