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19"/>
  <c r="C18"/>
  <c r="C43" l="1"/>
  <c r="C32" l="1"/>
  <c r="C35" l="1"/>
  <c r="C21"/>
  <c r="C26"/>
  <c r="C39" l="1"/>
  <c r="C31" l="1"/>
  <c r="C34" l="1"/>
  <c r="C30" l="1"/>
  <c r="C22" l="1"/>
  <c r="C24"/>
  <c r="C49" l="1"/>
  <c r="C23" l="1"/>
  <c r="C27" l="1"/>
  <c r="C29" l="1"/>
  <c r="C33"/>
  <c r="C28"/>
  <c r="C13" l="1"/>
  <c r="C12" l="1"/>
  <c r="C42" l="1"/>
  <c r="C36" l="1"/>
  <c r="C16" l="1"/>
  <c r="C41" l="1"/>
  <c r="C14"/>
  <c r="C40" l="1"/>
  <c r="C38" l="1"/>
  <c r="C20" l="1"/>
  <c r="C44" l="1"/>
  <c r="C17" l="1"/>
  <c r="C7" l="1"/>
  <c r="D34" l="1"/>
  <c r="N8"/>
  <c r="D24"/>
  <c r="D35"/>
  <c r="D39"/>
  <c r="D32"/>
  <c r="D49"/>
  <c r="D29"/>
  <c r="D40"/>
  <c r="M9"/>
  <c r="D42"/>
  <c r="D36"/>
  <c r="D14"/>
  <c r="Q3"/>
  <c r="D7"/>
  <c r="E7" s="1"/>
  <c r="D22"/>
  <c r="D21"/>
  <c r="D37"/>
  <c r="D43"/>
  <c r="D16"/>
  <c r="D33"/>
  <c r="M8"/>
  <c r="D38"/>
  <c r="D45"/>
  <c r="D12"/>
  <c r="N9"/>
  <c r="D50"/>
  <c r="D47"/>
  <c r="D18"/>
  <c r="D15"/>
  <c r="D31"/>
  <c r="D30"/>
  <c r="D41"/>
  <c r="D23"/>
  <c r="D48"/>
  <c r="D13"/>
  <c r="D46"/>
  <c r="D19"/>
  <c r="D27"/>
  <c r="D28"/>
  <c r="D26"/>
  <c r="D25"/>
  <c r="D20"/>
  <c r="D44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<sst xmlns="http://schemas.openxmlformats.org/spreadsheetml/2006/main" count="100" uniqueCount="62">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</sst>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1170.6480832734687</c:v>
                </c:pt>
                <c:pt idx="1">
                  <c:v>1154.6727048640432</c:v>
                </c:pt>
                <c:pt idx="2">
                  <c:v>232.77317342098056</c:v>
                </c:pt>
                <c:pt idx="3">
                  <c:v>202.92</c:v>
                </c:pt>
                <c:pt idx="4">
                  <c:v>910.23955385307977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1154.6727048640432</v>
          </cell>
        </row>
      </sheetData>
      <sheetData sheetId="1">
        <row r="4">
          <cell r="J4">
            <v>1170.6480832734687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3.6174214167312173</v>
          </cell>
        </row>
      </sheetData>
      <sheetData sheetId="4">
        <row r="46">
          <cell r="M46">
            <v>133.25000000000003</v>
          </cell>
          <cell r="O46">
            <v>4.1919858015320699</v>
          </cell>
        </row>
      </sheetData>
      <sheetData sheetId="5">
        <row r="4">
          <cell r="C4">
            <v>-60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44.609837101685734</v>
          </cell>
        </row>
      </sheetData>
      <sheetData sheetId="8">
        <row r="4">
          <cell r="J4">
            <v>9.7248088971300906</v>
          </cell>
        </row>
      </sheetData>
      <sheetData sheetId="9">
        <row r="4">
          <cell r="J4">
            <v>19.728671766892759</v>
          </cell>
        </row>
      </sheetData>
      <sheetData sheetId="10">
        <row r="4">
          <cell r="J4">
            <v>11.636513899487094</v>
          </cell>
        </row>
      </sheetData>
      <sheetData sheetId="11">
        <row r="4">
          <cell r="J4">
            <v>56.280265963785084</v>
          </cell>
        </row>
      </sheetData>
      <sheetData sheetId="12">
        <row r="4">
          <cell r="J4">
            <v>2.4044444019880404</v>
          </cell>
        </row>
      </sheetData>
      <sheetData sheetId="13">
        <row r="4">
          <cell r="J4">
            <v>156.53930764697515</v>
          </cell>
        </row>
      </sheetData>
      <sheetData sheetId="14">
        <row r="4">
          <cell r="J4">
            <v>5.2227700373164936</v>
          </cell>
        </row>
      </sheetData>
      <sheetData sheetId="15">
        <row r="4">
          <cell r="J4">
            <v>37.871079615530981</v>
          </cell>
        </row>
      </sheetData>
      <sheetData sheetId="16">
        <row r="4">
          <cell r="J4">
            <v>5.82028951113071</v>
          </cell>
        </row>
      </sheetData>
      <sheetData sheetId="17">
        <row r="4">
          <cell r="J4">
            <v>10.470467570895968</v>
          </cell>
        </row>
      </sheetData>
      <sheetData sheetId="18">
        <row r="4">
          <cell r="J4">
            <v>12.853073022038606</v>
          </cell>
        </row>
      </sheetData>
      <sheetData sheetId="19">
        <row r="4">
          <cell r="J4">
            <v>8.4912947751229417</v>
          </cell>
        </row>
      </sheetData>
      <sheetData sheetId="20">
        <row r="4">
          <cell r="J4">
            <v>11.78925682420579</v>
          </cell>
        </row>
      </sheetData>
      <sheetData sheetId="21">
        <row r="4">
          <cell r="J4">
            <v>3.2141570189844373</v>
          </cell>
        </row>
      </sheetData>
      <sheetData sheetId="22">
        <row r="4">
          <cell r="J4">
            <v>55.219328522939627</v>
          </cell>
        </row>
      </sheetData>
      <sheetData sheetId="23">
        <row r="4">
          <cell r="J4">
            <v>44.217350674483626</v>
          </cell>
        </row>
      </sheetData>
      <sheetData sheetId="24">
        <row r="4">
          <cell r="J4">
            <v>39.426728225097563</v>
          </cell>
        </row>
      </sheetData>
      <sheetData sheetId="25">
        <row r="4">
          <cell r="J4">
            <v>47.272526471374235</v>
          </cell>
        </row>
      </sheetData>
      <sheetData sheetId="26">
        <row r="4">
          <cell r="J4">
            <v>3.7283535379721537</v>
          </cell>
        </row>
      </sheetData>
      <sheetData sheetId="27">
        <row r="4">
          <cell r="J4">
            <v>232.77317342098056</v>
          </cell>
        </row>
      </sheetData>
      <sheetData sheetId="28">
        <row r="4">
          <cell r="J4">
            <v>0.96338658136385547</v>
          </cell>
        </row>
      </sheetData>
      <sheetData sheetId="29">
        <row r="4">
          <cell r="J4">
            <v>12.084917219702261</v>
          </cell>
        </row>
      </sheetData>
      <sheetData sheetId="30">
        <row r="4">
          <cell r="J4">
            <v>19.191066107285007</v>
          </cell>
        </row>
      </sheetData>
      <sheetData sheetId="31">
        <row r="4">
          <cell r="J4">
            <v>4.0619883361867961</v>
          </cell>
        </row>
      </sheetData>
      <sheetData sheetId="32">
        <row r="4">
          <cell r="J4">
            <v>2.3454421361575704</v>
          </cell>
        </row>
      </sheetData>
      <sheetData sheetId="33">
        <row r="4">
          <cell r="J4">
            <v>2.488430884159873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13" workbookViewId="0">
      <selection activeCell="H33" sqref="H3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202.92</v>
      </c>
      <c r="P2" t="s">
        <v>8</v>
      </c>
      <c r="Q2" s="10">
        <f>N2+K2+H2</f>
        <v>242.63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6.5572912413179668E-2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3700.1559191266479</v>
      </c>
      <c r="D7" s="20">
        <f>(C7*[1]Feuil1!$K$2-C4)/C4</f>
        <v>0.36493321796171468</v>
      </c>
      <c r="E7" s="31">
        <f>C7-C7/(1+D7)</f>
        <v>989.28635390925683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1170.6480832734687</v>
      </c>
    </row>
    <row r="9" spans="2:20">
      <c r="M9" s="17" t="str">
        <f>IF(C13&gt;C7*[2]Params!F8,B13,"Others")</f>
        <v>ETH</v>
      </c>
      <c r="N9" s="18">
        <f>IF(C13&gt;C7*0.1,C13,C7)</f>
        <v>1154.6727048640432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232.77317342098056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202.92</v>
      </c>
    </row>
    <row r="12" spans="2:20">
      <c r="B12" s="7" t="s">
        <v>4</v>
      </c>
      <c r="C12" s="1">
        <f>[2]BTC!J4</f>
        <v>1170.6480832734687</v>
      </c>
      <c r="D12" s="20">
        <f>C12/$C$7</f>
        <v>0.31637804159068467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910.23955385307977</v>
      </c>
    </row>
    <row r="13" spans="2:20">
      <c r="B13" s="7" t="s">
        <v>19</v>
      </c>
      <c r="C13" s="1">
        <f>[2]ETH!J4</f>
        <v>1154.6727048640432</v>
      </c>
      <c r="D13" s="20">
        <f t="shared" ref="D13:D50" si="0">C13/$C$7</f>
        <v>0.31206055369055419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232.77317342098056</v>
      </c>
      <c r="D14" s="20">
        <f t="shared" si="0"/>
        <v>6.290901748700424E-2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202.92</v>
      </c>
      <c r="D15" s="20">
        <f t="shared" si="0"/>
        <v>5.484093222966005E-2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156.53930764697515</v>
      </c>
      <c r="D16" s="20">
        <f t="shared" si="0"/>
        <v>4.2306138192123345E-2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133.25000000000003</v>
      </c>
      <c r="D17" s="20">
        <f t="shared" si="0"/>
        <v>3.6011995957038259E-2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61.82</v>
      </c>
      <c r="D18" s="20">
        <f>C18/$C$7</f>
        <v>1.6707404053013918E-2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60</v>
      </c>
      <c r="D19" s="20">
        <f>C19/$C$7</f>
        <v>1.6215532888722666E-2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56.280265963785084</v>
      </c>
      <c r="D20" s="20">
        <f t="shared" si="0"/>
        <v>1.521024172869693E-2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55.219328522939627</v>
      </c>
      <c r="D21" s="20">
        <f t="shared" si="0"/>
        <v>1.492351396261515E-2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47.272526471374235</v>
      </c>
      <c r="D22" s="20">
        <f t="shared" si="0"/>
        <v>1.2775820128826361E-2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44.609837101685734</v>
      </c>
      <c r="D23" s="20">
        <f t="shared" si="0"/>
        <v>1.2056204678049093E-2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32</v>
      </c>
      <c r="C24" s="9">
        <f>[2]MATIC!$J$4</f>
        <v>44.217350674483626</v>
      </c>
      <c r="D24" s="20">
        <f t="shared" si="0"/>
        <v>1.1950131735237875E-2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1.0680630996038661E-2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39.426728225097563</v>
      </c>
      <c r="D26" s="20">
        <f t="shared" si="0"/>
        <v>1.0655423470479996E-2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37.871079615530981</v>
      </c>
      <c r="D27" s="20">
        <f t="shared" si="0"/>
        <v>1.0234995617284619E-2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19.728671766892759</v>
      </c>
      <c r="D28" s="20">
        <f t="shared" si="0"/>
        <v>5.3318487647810641E-3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19.191066107285007</v>
      </c>
      <c r="D29" s="20">
        <f t="shared" si="0"/>
        <v>5.1865560605388484E-3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12.853073022038606</v>
      </c>
      <c r="D30" s="20">
        <f t="shared" si="0"/>
        <v>3.4736571385003503E-3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12.084917219702261</v>
      </c>
      <c r="D31" s="20">
        <f t="shared" si="0"/>
        <v>3.2660562105595479E-3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11.78925682420579</v>
      </c>
      <c r="D32" s="20">
        <f t="shared" si="0"/>
        <v>3.1861513627751185E-3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11.636513899487094</v>
      </c>
      <c r="D33" s="20">
        <f t="shared" si="0"/>
        <v>3.1448712307868567E-3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10.470467570895968</v>
      </c>
      <c r="D34" s="20">
        <f t="shared" si="0"/>
        <v>2.8297368542694614E-3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9.7248088971300906</v>
      </c>
      <c r="D35" s="20">
        <f t="shared" si="0"/>
        <v>2.6282159751325963E-3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8.4912947751229417</v>
      </c>
      <c r="D36" s="20">
        <f t="shared" si="0"/>
        <v>2.2948478282307496E-3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1.9458639466467197E-3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5.82028951113071</v>
      </c>
      <c r="D38" s="20">
        <f t="shared" si="0"/>
        <v>1.5729849331604599E-3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5.2227700373164936</v>
      </c>
      <c r="D39" s="20">
        <f t="shared" si="0"/>
        <v>1.4114999885056817E-3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28</v>
      </c>
      <c r="C40" s="1">
        <f>[2]ATLAS!O46</f>
        <v>4.1919858015320699</v>
      </c>
      <c r="D40" s="20">
        <f t="shared" si="0"/>
        <v>1.1329213938966953E-3</v>
      </c>
    </row>
    <row r="41" spans="2:14">
      <c r="B41" s="22" t="s">
        <v>37</v>
      </c>
      <c r="C41" s="9">
        <f>[2]GRT!$J$4</f>
        <v>4.0619883361867961</v>
      </c>
      <c r="D41" s="20">
        <f t="shared" si="0"/>
        <v>1.0977884243174143E-3</v>
      </c>
    </row>
    <row r="42" spans="2:14">
      <c r="B42" s="22" t="s">
        <v>56</v>
      </c>
      <c r="C42" s="9">
        <f>[2]SHIB!$J$4</f>
        <v>3.7283535379721537</v>
      </c>
      <c r="D42" s="20">
        <f t="shared" si="0"/>
        <v>1.0076206569295495E-3</v>
      </c>
    </row>
    <row r="43" spans="2:14">
      <c r="B43" s="7" t="s">
        <v>25</v>
      </c>
      <c r="C43" s="1">
        <f>[2]POLIS!J4</f>
        <v>3.6174214167312173</v>
      </c>
      <c r="D43" s="20">
        <f t="shared" si="0"/>
        <v>9.7764026592291314E-4</v>
      </c>
    </row>
    <row r="44" spans="2:14">
      <c r="B44" s="22" t="s">
        <v>23</v>
      </c>
      <c r="C44" s="9">
        <f>[2]LUNA!J4</f>
        <v>3.2141570189844373</v>
      </c>
      <c r="D44" s="20">
        <f t="shared" si="0"/>
        <v>8.6865448084768237E-4</v>
      </c>
    </row>
    <row r="45" spans="2:14">
      <c r="B45" s="22" t="s">
        <v>40</v>
      </c>
      <c r="C45" s="9">
        <f>[2]SHPING!$J$4</f>
        <v>2.488430884159873</v>
      </c>
      <c r="D45" s="20">
        <f t="shared" si="0"/>
        <v>6.7252054739012739E-4</v>
      </c>
    </row>
    <row r="46" spans="2:14">
      <c r="B46" s="22" t="s">
        <v>36</v>
      </c>
      <c r="C46" s="9">
        <f>[2]AMP!$J$4</f>
        <v>2.4044444019880404</v>
      </c>
      <c r="D46" s="20">
        <f t="shared" si="0"/>
        <v>6.4982245465903621E-4</v>
      </c>
    </row>
    <row r="47" spans="2:14">
      <c r="B47" s="22" t="s">
        <v>50</v>
      </c>
      <c r="C47" s="9">
        <f>[2]KAVA!$J$4</f>
        <v>2.3454421361575704</v>
      </c>
      <c r="D47" s="20">
        <f t="shared" si="0"/>
        <v>6.3387656829098373E-4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4.5857354043623547E-4</v>
      </c>
    </row>
    <row r="49" spans="2:4">
      <c r="B49" s="22" t="s">
        <v>43</v>
      </c>
      <c r="C49" s="9">
        <f>[2]TRX!$J$4</f>
        <v>0.96338658136385547</v>
      </c>
      <c r="D49" s="20">
        <f t="shared" si="0"/>
        <v>2.6036377991099489E-4</v>
      </c>
    </row>
    <row r="50" spans="2:4">
      <c r="B50" s="7" t="s">
        <v>5</v>
      </c>
      <c r="C50" s="1">
        <f>H$2</f>
        <v>0.19</v>
      </c>
      <c r="D50" s="20">
        <f t="shared" si="0"/>
        <v>5.1349187480955103E-5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2023-12-03T10:01:22Z</dcterms:modified>
</cp:coreProperties>
</file>