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<sst xmlns="http://schemas.openxmlformats.org/spreadsheetml/2006/main" count="107" uniqueCount="67">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</sst>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1308.9466897103148</c:v>
                </c:pt>
                <c:pt idx="1">
                  <c:v>1247.3160028296415</c:v>
                </c:pt>
                <c:pt idx="2">
                  <c:v>556.71</c:v>
                </c:pt>
                <c:pt idx="3">
                  <c:v>274.83140203313303</c:v>
                </c:pt>
                <c:pt idx="4">
                  <c:v>228.34944278901921</c:v>
                </c:pt>
                <c:pt idx="5">
                  <c:v>834.01156614086995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1308.9466897103148</v>
          </cell>
        </row>
      </sheetData>
      <sheetData sheetId="1">
        <row r="4">
          <cell r="J4">
            <v>1247.3160028296415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2.5907135411330118</v>
          </cell>
        </row>
      </sheetData>
      <sheetData sheetId="4">
        <row r="47">
          <cell r="M47">
            <v>111.75</v>
          </cell>
          <cell r="O47">
            <v>2.1015280760816353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3.2546406192218109</v>
          </cell>
        </row>
      </sheetData>
      <sheetData sheetId="8">
        <row r="4">
          <cell r="J4">
            <v>44.126633749674298</v>
          </cell>
        </row>
      </sheetData>
      <sheetData sheetId="9">
        <row r="4">
          <cell r="J4">
            <v>11.532029883442313</v>
          </cell>
        </row>
      </sheetData>
      <sheetData sheetId="10">
        <row r="4">
          <cell r="J4">
            <v>23.404090763558138</v>
          </cell>
        </row>
      </sheetData>
      <sheetData sheetId="11">
        <row r="4">
          <cell r="J4">
            <v>13.414626060333482</v>
          </cell>
        </row>
      </sheetData>
      <sheetData sheetId="12">
        <row r="4">
          <cell r="J4">
            <v>55.048637830862461</v>
          </cell>
        </row>
      </sheetData>
      <sheetData sheetId="13">
        <row r="4">
          <cell r="J4">
            <v>3.4071178922798349</v>
          </cell>
        </row>
      </sheetData>
      <sheetData sheetId="14">
        <row r="4">
          <cell r="J4">
            <v>228.34944278901921</v>
          </cell>
        </row>
      </sheetData>
      <sheetData sheetId="15">
        <row r="4">
          <cell r="J4">
            <v>5.5631976048283489</v>
          </cell>
        </row>
      </sheetData>
      <sheetData sheetId="16">
        <row r="4">
          <cell r="J4">
            <v>37.458564739628478</v>
          </cell>
        </row>
      </sheetData>
      <sheetData sheetId="17">
        <row r="4">
          <cell r="J4">
            <v>5.1969988301275549</v>
          </cell>
        </row>
      </sheetData>
      <sheetData sheetId="18">
        <row r="4">
          <cell r="J4">
            <v>4.9849966948844386</v>
          </cell>
        </row>
      </sheetData>
      <sheetData sheetId="19">
        <row r="4">
          <cell r="J4">
            <v>14.515986937390013</v>
          </cell>
        </row>
      </sheetData>
      <sheetData sheetId="20">
        <row r="4">
          <cell r="J4">
            <v>2.6183834756989346</v>
          </cell>
        </row>
      </sheetData>
      <sheetData sheetId="21">
        <row r="4">
          <cell r="J4">
            <v>12.959967556761498</v>
          </cell>
        </row>
      </sheetData>
      <sheetData sheetId="22">
        <row r="4">
          <cell r="J4">
            <v>9.0766705539057622</v>
          </cell>
        </row>
      </sheetData>
      <sheetData sheetId="23">
        <row r="4">
          <cell r="J4">
            <v>12.130376215061039</v>
          </cell>
        </row>
      </sheetData>
      <sheetData sheetId="24">
        <row r="4">
          <cell r="J4">
            <v>3.6215653714911418</v>
          </cell>
        </row>
      </sheetData>
      <sheetData sheetId="25">
        <row r="4">
          <cell r="J4">
            <v>18.506786739040834</v>
          </cell>
        </row>
      </sheetData>
      <sheetData sheetId="26">
        <row r="4">
          <cell r="J4">
            <v>58.48422888993548</v>
          </cell>
        </row>
      </sheetData>
      <sheetData sheetId="27">
        <row r="4">
          <cell r="J4">
            <v>1.8335926185661118</v>
          </cell>
        </row>
      </sheetData>
      <sheetData sheetId="28">
        <row r="4">
          <cell r="J4">
            <v>47.084254305789067</v>
          </cell>
        </row>
      </sheetData>
      <sheetData sheetId="29">
        <row r="4">
          <cell r="J4">
            <v>36.988755450745472</v>
          </cell>
        </row>
      </sheetData>
      <sheetData sheetId="30">
        <row r="4">
          <cell r="J4">
            <v>2.2447726714185081</v>
          </cell>
        </row>
      </sheetData>
      <sheetData sheetId="31">
        <row r="4">
          <cell r="J4">
            <v>4.6403101465894396</v>
          </cell>
        </row>
      </sheetData>
      <sheetData sheetId="32">
        <row r="4">
          <cell r="J4">
            <v>2.851290769810936</v>
          </cell>
        </row>
      </sheetData>
      <sheetData sheetId="33">
        <row r="4">
          <cell r="J4">
            <v>274.83140203313303</v>
          </cell>
        </row>
      </sheetData>
      <sheetData sheetId="34">
        <row r="4">
          <cell r="J4">
            <v>1.0172831192430767</v>
          </cell>
        </row>
      </sheetData>
      <sheetData sheetId="35">
        <row r="4">
          <cell r="J4">
            <v>13.185789530982994</v>
          </cell>
        </row>
      </sheetData>
      <sheetData sheetId="36">
        <row r="4">
          <cell r="J4">
            <v>19.296258609969541</v>
          </cell>
        </row>
      </sheetData>
      <sheetData sheetId="37">
        <row r="4">
          <cell r="J4">
            <v>14.498266551166424</v>
          </cell>
        </row>
      </sheetData>
      <sheetData sheetId="38">
        <row r="4">
          <cell r="J4">
            <v>12.796456741247916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0.13792521978945255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4450.1651035029781</v>
      </c>
      <c r="D7" s="20">
        <f>(C7*[1]Feuil1!$K$2-C4)/C4</f>
        <v>0.56116046422039711</v>
      </c>
      <c r="E7" s="31">
        <f>C7-C7/(1+D7)</f>
        <v>1599.6156529535274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1308.9466897103148</v>
      </c>
    </row>
    <row r="9" spans="2:20">
      <c r="M9" s="17" t="str">
        <f>IF(C13&gt;C7*Params!F8,B13,"Others")</f>
        <v>BTC</v>
      </c>
      <c r="N9" s="18">
        <f>IF(C13&gt;C7*0.1,C13,C7)</f>
        <v>1247.3160028296415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274.83140203313303</v>
      </c>
    </row>
    <row r="12" spans="2:20">
      <c r="B12" s="7" t="s">
        <v>19</v>
      </c>
      <c r="C12" s="1">
        <f>[2]ETH!J4</f>
        <v>1308.9466897103148</v>
      </c>
      <c r="D12" s="20">
        <f>C12/$C$7</f>
        <v>0.29413441058174861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228.34944278901921</v>
      </c>
    </row>
    <row r="13" spans="2:20">
      <c r="B13" s="7" t="s">
        <v>4</v>
      </c>
      <c r="C13" s="1">
        <f>[2]BTC!J4</f>
        <v>1247.3160028296415</v>
      </c>
      <c r="D13" s="20">
        <f t="shared" ref="D13:D55" si="0">C13/$C$7</f>
        <v>0.28028533185157739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834.01156614086995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0.12509872938462036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274.83140203313303</v>
      </c>
      <c r="D15" s="20">
        <f t="shared" si="0"/>
        <v>6.1757574301411336E-2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228.34944278901921</v>
      </c>
      <c r="D16" s="20">
        <f t="shared" si="0"/>
        <v>5.1312577730941347E-2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2.5111427868605419E-2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2.0223968753239265E-2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1.4055658283501287E-2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58.48422888993548</v>
      </c>
      <c r="D20" s="20">
        <f t="shared" si="0"/>
        <v>1.3142035751414979E-2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55.048637830862461</v>
      </c>
      <c r="D21" s="20">
        <f t="shared" si="0"/>
        <v>1.2370021459997192E-2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1.1392835730991452E-2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44.126633749674298</v>
      </c>
      <c r="D23" s="20">
        <f t="shared" si="0"/>
        <v>9.9157295793227337E-3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47.084254305789067</v>
      </c>
      <c r="D24" s="20">
        <f t="shared" si="0"/>
        <v>1.0580338753887215E-2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36.988755450745472</v>
      </c>
      <c r="D25" s="20">
        <f t="shared" si="0"/>
        <v>8.3117714939676107E-3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37.458564739628478</v>
      </c>
      <c r="D26" s="20">
        <f t="shared" si="0"/>
        <v>8.4173426981715149E-3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23.404090763558138</v>
      </c>
      <c r="D27" s="20">
        <f t="shared" si="0"/>
        <v>5.2591511144463934E-3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19.296258609969541</v>
      </c>
      <c r="D28" s="20">
        <f t="shared" si="0"/>
        <v>4.3360770131383123E-3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18.506786739040834</v>
      </c>
      <c r="D29" s="20">
        <f t="shared" si="0"/>
        <v>4.1586741859247177E-3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1.4336546738407388E-3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14.515986937390013</v>
      </c>
      <c r="D31" s="20">
        <f t="shared" si="0"/>
        <v>3.2618985138244991E-3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13.414626060333482</v>
      </c>
      <c r="D32" s="20">
        <f t="shared" si="0"/>
        <v>3.0144108697841496E-3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12.959967556761498</v>
      </c>
      <c r="D33" s="20">
        <f t="shared" si="0"/>
        <v>2.9122442101215461E-3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13.185789530982994</v>
      </c>
      <c r="D34" s="20">
        <f t="shared" si="0"/>
        <v>2.9629888384598829E-3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12.130376215061039</v>
      </c>
      <c r="D35" s="20">
        <f t="shared" si="0"/>
        <v>2.7258261059825688E-3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11.532029883442313</v>
      </c>
      <c r="D36" s="20">
        <f t="shared" si="0"/>
        <v>2.5913712447128748E-3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14.498266551166424</v>
      </c>
      <c r="D37" s="20">
        <f t="shared" si="0"/>
        <v>3.2579165522991526E-3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12.796456741247916</v>
      </c>
      <c r="D38" s="20">
        <f t="shared" si="0"/>
        <v>2.8755015698575083E-3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2.3594630212112472E-3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9.0766705539057622</v>
      </c>
      <c r="D40" s="20">
        <f t="shared" si="0"/>
        <v>2.039625574062634E-3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5.5631976048283489</v>
      </c>
      <c r="D41" s="20">
        <f t="shared" si="0"/>
        <v>1.2501103836460449E-3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4.9849966948844386</v>
      </c>
      <c r="D42" s="20">
        <f t="shared" si="0"/>
        <v>1.1201824154704876E-3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5.1969988301275549</v>
      </c>
      <c r="D43" s="20">
        <f t="shared" si="0"/>
        <v>1.1678215772346742E-3</v>
      </c>
    </row>
    <row r="44" spans="2:14">
      <c r="B44" s="22" t="s">
        <v>56</v>
      </c>
      <c r="C44" s="9">
        <f>[2]SHIB!$J$4</f>
        <v>4.6403101465894396</v>
      </c>
      <c r="D44" s="20">
        <f t="shared" si="0"/>
        <v>1.0427276378884881E-3</v>
      </c>
    </row>
    <row r="45" spans="2:14">
      <c r="B45" s="22" t="s">
        <v>23</v>
      </c>
      <c r="C45" s="9">
        <f>[2]LUNA!J4</f>
        <v>3.6215653714911418</v>
      </c>
      <c r="D45" s="20">
        <f t="shared" si="0"/>
        <v>8.1380472123166879E-4</v>
      </c>
    </row>
    <row r="46" spans="2:14">
      <c r="B46" s="22" t="s">
        <v>36</v>
      </c>
      <c r="C46" s="9">
        <f>[2]AMP!$J$4</f>
        <v>3.4071178922798349</v>
      </c>
      <c r="D46" s="20">
        <f t="shared" si="0"/>
        <v>7.6561606435633113E-4</v>
      </c>
    </row>
    <row r="47" spans="2:14">
      <c r="B47" s="22" t="s">
        <v>64</v>
      </c>
      <c r="C47" s="10">
        <f>[2]ACE!$J$4</f>
        <v>3.2546406192218109</v>
      </c>
      <c r="D47" s="20">
        <f t="shared" si="0"/>
        <v>7.3135277984627989E-4</v>
      </c>
    </row>
    <row r="48" spans="2:14">
      <c r="B48" s="22" t="s">
        <v>40</v>
      </c>
      <c r="C48" s="9">
        <f>[2]SHPING!$J$4</f>
        <v>2.851290769810936</v>
      </c>
      <c r="D48" s="20">
        <f t="shared" si="0"/>
        <v>6.4071572705617658E-4</v>
      </c>
    </row>
    <row r="49" spans="2:4">
      <c r="B49" s="22" t="s">
        <v>62</v>
      </c>
      <c r="C49" s="10">
        <f>[2]SEI!$J$4</f>
        <v>2.2447726714185081</v>
      </c>
      <c r="D49" s="20">
        <f t="shared" si="0"/>
        <v>5.0442458183214817E-4</v>
      </c>
    </row>
    <row r="50" spans="2:4">
      <c r="B50" s="22" t="s">
        <v>50</v>
      </c>
      <c r="C50" s="9">
        <f>[2]KAVA!$J$4</f>
        <v>2.6183834756989346</v>
      </c>
      <c r="D50" s="20">
        <f t="shared" si="0"/>
        <v>5.8837895107259185E-4</v>
      </c>
    </row>
    <row r="51" spans="2:4">
      <c r="B51" s="7" t="s">
        <v>25</v>
      </c>
      <c r="C51" s="1">
        <f>[2]POLIS!J4</f>
        <v>2.5907135411330118</v>
      </c>
      <c r="D51" s="20">
        <f t="shared" si="0"/>
        <v>5.8216121893853189E-4</v>
      </c>
    </row>
    <row r="52" spans="2:4">
      <c r="B52" s="7" t="s">
        <v>28</v>
      </c>
      <c r="C52" s="1">
        <f>[2]ATLAS!O47</f>
        <v>2.1015280760816353</v>
      </c>
      <c r="D52" s="20">
        <f t="shared" si="0"/>
        <v>4.7223597938588906E-4</v>
      </c>
    </row>
    <row r="53" spans="2:4">
      <c r="B53" s="22" t="s">
        <v>63</v>
      </c>
      <c r="C53" s="10">
        <f>[2]MEME!$J$4</f>
        <v>1.8335926185661118</v>
      </c>
      <c r="D53" s="20">
        <f t="shared" si="0"/>
        <v>4.1202799804501336E-4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3.8128778607884845E-4</v>
      </c>
    </row>
    <row r="55" spans="2:4">
      <c r="B55" s="22" t="s">
        <v>43</v>
      </c>
      <c r="C55" s="9">
        <f>[2]TRX!$J$4</f>
        <v>1.0172831192430767</v>
      </c>
      <c r="D55" s="20">
        <f t="shared" si="0"/>
        <v>2.2859446685299727E-4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2023-12-31T17:22:29Z</dcterms:modified>
</cp:coreProperties>
</file>