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<sst xmlns="http://schemas.openxmlformats.org/spreadsheetml/2006/main" count="97" uniqueCount="60">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</sst>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938.27964287331406</c:v>
                </c:pt>
                <c:pt idx="1">
                  <c:v>850.34567682630131</c:v>
                </c:pt>
                <c:pt idx="2">
                  <c:v>184.8610205983025</c:v>
                </c:pt>
                <c:pt idx="3">
                  <c:v>656.59964771929367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938.27964287331406</v>
          </cell>
        </row>
      </sheetData>
      <sheetData sheetId="1">
        <row r="4">
          <cell r="J4">
            <v>850.34567682630131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1.0190303730030634</v>
          </cell>
        </row>
      </sheetData>
      <sheetData sheetId="4">
        <row r="46">
          <cell r="M46">
            <v>79.390000000000015</v>
          </cell>
          <cell r="O46">
            <v>1.1338703386735158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28.179638172395247</v>
          </cell>
        </row>
      </sheetData>
      <sheetData sheetId="8">
        <row r="4">
          <cell r="J4">
            <v>6.6873142878807288</v>
          </cell>
        </row>
      </sheetData>
      <sheetData sheetId="9">
        <row r="4">
          <cell r="J4">
            <v>17.233105047492696</v>
          </cell>
        </row>
      </sheetData>
      <sheetData sheetId="10">
        <row r="4">
          <cell r="J4">
            <v>9.7216611533386725</v>
          </cell>
        </row>
      </sheetData>
      <sheetData sheetId="11">
        <row r="4">
          <cell r="J4">
            <v>31.958359091334398</v>
          </cell>
        </row>
      </sheetData>
      <sheetData sheetId="12">
        <row r="4">
          <cell r="J4">
            <v>2.2240192670546102</v>
          </cell>
        </row>
      </sheetData>
      <sheetData sheetId="13">
        <row r="4">
          <cell r="J4">
            <v>138.93092710005376</v>
          </cell>
        </row>
      </sheetData>
      <sheetData sheetId="14">
        <row r="4">
          <cell r="J4">
            <v>4.3325661171902583</v>
          </cell>
        </row>
      </sheetData>
      <sheetData sheetId="15">
        <row r="4">
          <cell r="J4">
            <v>28.899124418266052</v>
          </cell>
        </row>
      </sheetData>
      <sheetData sheetId="16">
        <row r="4">
          <cell r="J4">
            <v>3.593185349131522</v>
          </cell>
        </row>
      </sheetData>
      <sheetData sheetId="17">
        <row r="4">
          <cell r="J4">
            <v>6.5114930822892259</v>
          </cell>
        </row>
      </sheetData>
      <sheetData sheetId="18">
        <row r="4">
          <cell r="J4">
            <v>7.9112590051208684</v>
          </cell>
        </row>
      </sheetData>
      <sheetData sheetId="19">
        <row r="4">
          <cell r="J4">
            <v>8.5987700785851953</v>
          </cell>
        </row>
      </sheetData>
      <sheetData sheetId="20">
        <row r="4">
          <cell r="J4">
            <v>10.144840357621067</v>
          </cell>
        </row>
      </sheetData>
      <sheetData sheetId="21">
        <row r="4">
          <cell r="J4">
            <v>1.2830364707870827</v>
          </cell>
        </row>
      </sheetData>
      <sheetData sheetId="22">
        <row r="4">
          <cell r="J4">
            <v>23.910266414853059</v>
          </cell>
        </row>
      </sheetData>
      <sheetData sheetId="23">
        <row r="4">
          <cell r="J4">
            <v>30.796434487927915</v>
          </cell>
        </row>
      </sheetData>
      <sheetData sheetId="24">
        <row r="4">
          <cell r="J4">
            <v>24.569298060937115</v>
          </cell>
        </row>
      </sheetData>
      <sheetData sheetId="25">
        <row r="4">
          <cell r="J4">
            <v>26.070619071998014</v>
          </cell>
        </row>
      </sheetData>
      <sheetData sheetId="26">
        <row r="4">
          <cell r="J4">
            <v>4.3518434919012661</v>
          </cell>
        </row>
      </sheetData>
      <sheetData sheetId="27">
        <row r="4">
          <cell r="J4">
            <v>184.8610205983025</v>
          </cell>
        </row>
      </sheetData>
      <sheetData sheetId="28">
        <row r="4">
          <cell r="J4">
            <v>0.70531555508230781</v>
          </cell>
        </row>
      </sheetData>
      <sheetData sheetId="29">
        <row r="4">
          <cell r="J4">
            <v>9.8726462896415637</v>
          </cell>
        </row>
      </sheetData>
      <sheetData sheetId="30">
        <row r="4">
          <cell r="J4">
            <v>20.325698815700999</v>
          </cell>
        </row>
      </sheetData>
      <sheetData sheetId="31">
        <row r="4">
          <cell r="J4">
            <v>4.1891020206999388</v>
          </cell>
        </row>
      </sheetData>
      <sheetData sheetId="32">
        <row r="4">
          <cell r="J4">
            <v>2.2125791761474467</v>
          </cell>
        </row>
      </sheetData>
      <sheetData sheetId="33">
        <row r="4">
          <cell r="J4">
            <v>1.4413155519172891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1.7083666918409204E-2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2653.9360792116095</v>
      </c>
      <c r="D7" s="20">
        <f>(C7*[1]Feuil1!$K$2-C4)/C4</f>
        <v>8.8061119810211724E-3</v>
      </c>
      <c r="E7" s="31">
        <f>C7-C7/(1+D7)</f>
        <v>23.166848442378978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938.27964287331406</v>
      </c>
    </row>
    <row r="9" spans="2:20">
      <c r="M9" s="17" t="str">
        <f>IF(C13&gt;C7*[2]Params!F8,B13,"Others")</f>
        <v>BTC</v>
      </c>
      <c r="N9" s="18">
        <f>IF(C13&gt;C7*0.1,C13,C7)</f>
        <v>850.34567682630131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184.8610205983025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656.59964771929367</v>
      </c>
    </row>
    <row r="12" spans="2:20">
      <c r="B12" s="7" t="s">
        <v>19</v>
      </c>
      <c r="C12" s="1">
        <f>[2]ETH!J4</f>
        <v>938.27964287331406</v>
      </c>
      <c r="D12" s="20">
        <f>C12/$C$7</f>
        <v>0.35354266827407682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850.34567682630131</v>
      </c>
      <c r="D13" s="20">
        <f t="shared" ref="D13:D50" si="0">C13/$C$7</f>
        <v>0.32040925306645252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184.8610205983025</v>
      </c>
      <c r="D14" s="20">
        <f t="shared" si="0"/>
        <v>6.9655415609413684E-2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138.93092710005376</v>
      </c>
      <c r="D15" s="20">
        <f t="shared" si="0"/>
        <v>5.2349010282615863E-2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2.9914058828268378E-2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2.6055638845884344E-2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31.958359091334398</v>
      </c>
      <c r="D18" s="20">
        <f>C18/$C$7</f>
        <v>1.2041872199434469E-2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30.796434487927915</v>
      </c>
      <c r="D19" s="20">
        <f>C19/$C$7</f>
        <v>1.1604060372500172E-2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28.899124418266052</v>
      </c>
      <c r="D20" s="20">
        <f t="shared" si="0"/>
        <v>1.088915616492578E-2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28.179638172395247</v>
      </c>
      <c r="D21" s="20">
        <f t="shared" si="0"/>
        <v>1.0618054591867345E-2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26.070619071998014</v>
      </c>
      <c r="D22" s="20">
        <f t="shared" si="0"/>
        <v>9.823378669972592E-3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23.910266414853059</v>
      </c>
      <c r="D23" s="20">
        <f t="shared" si="0"/>
        <v>9.0093603241401168E-3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24.569298060937115</v>
      </c>
      <c r="D24" s="20">
        <f t="shared" si="0"/>
        <v>9.2576826749481405E-3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8.5407733985063163E-3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20.325698815700999</v>
      </c>
      <c r="D26" s="20">
        <f t="shared" si="0"/>
        <v>7.6586994596113426E-3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17.233105047492696</v>
      </c>
      <c r="D27" s="20">
        <f t="shared" si="0"/>
        <v>6.4934137572039948E-3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6.2058766708852509E-3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5.7763260087839042E-3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5.1014642387400477E-3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10.144840357621067</v>
      </c>
      <c r="D31" s="20">
        <f t="shared" si="0"/>
        <v>3.8225639408145584E-3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9.7216611533386725</v>
      </c>
      <c r="D32" s="20">
        <f t="shared" si="0"/>
        <v>3.6631105132820811E-3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9.8726462896415637</v>
      </c>
      <c r="D33" s="20">
        <f t="shared" si="0"/>
        <v>3.7200015354455626E-3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8.5987700785851953</v>
      </c>
      <c r="D34" s="20">
        <f t="shared" si="0"/>
        <v>3.2400064741346692E-3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7.9112590051208684</v>
      </c>
      <c r="D35" s="20">
        <f t="shared" si="0"/>
        <v>2.9809531085130819E-3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6.6873142878807288</v>
      </c>
      <c r="D36" s="20">
        <f t="shared" si="0"/>
        <v>2.5197721754727769E-3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6.5114930822892259</v>
      </c>
      <c r="D37" s="20">
        <f t="shared" si="0"/>
        <v>2.4535229515488407E-3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2.0347136625853287E-3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4.3325661171902583</v>
      </c>
      <c r="D39" s="20">
        <f t="shared" si="0"/>
        <v>1.6325058282780159E-3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4.1891020206999388</v>
      </c>
      <c r="D40" s="20">
        <f t="shared" si="0"/>
        <v>1.5784487250892541E-3</v>
      </c>
    </row>
    <row r="41" spans="2:14">
      <c r="B41" s="22" t="s">
        <v>56</v>
      </c>
      <c r="C41" s="9">
        <f>[2]SHIB!$J$4</f>
        <v>4.3518434919012661</v>
      </c>
      <c r="D41" s="20">
        <f t="shared" si="0"/>
        <v>1.639769520445287E-3</v>
      </c>
    </row>
    <row r="42" spans="2:14">
      <c r="B42" s="22" t="s">
        <v>33</v>
      </c>
      <c r="C42" s="1">
        <f>[2]EGLD!$J$4</f>
        <v>3.593185349131522</v>
      </c>
      <c r="D42" s="20">
        <f t="shared" si="0"/>
        <v>1.3539080226072854E-3</v>
      </c>
    </row>
    <row r="43" spans="2:14">
      <c r="B43" s="22" t="s">
        <v>50</v>
      </c>
      <c r="C43" s="9">
        <f>[2]KAVA!$J$4</f>
        <v>2.2125791761474467</v>
      </c>
      <c r="D43" s="20">
        <f t="shared" si="0"/>
        <v>8.3369723689981476E-4</v>
      </c>
    </row>
    <row r="44" spans="2:14">
      <c r="B44" s="22" t="s">
        <v>36</v>
      </c>
      <c r="C44" s="9">
        <f>[2]AMP!$J$4</f>
        <v>2.2240192670546102</v>
      </c>
      <c r="D44" s="20">
        <f t="shared" si="0"/>
        <v>8.3800784972759687E-4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6.3934983713098974E-4</v>
      </c>
    </row>
    <row r="46" spans="2:14">
      <c r="B46" s="22" t="s">
        <v>40</v>
      </c>
      <c r="C46" s="9">
        <f>[2]SHPING!$J$4</f>
        <v>1.4413155519172891</v>
      </c>
      <c r="D46" s="20">
        <f t="shared" si="0"/>
        <v>5.4308600844126323E-4</v>
      </c>
    </row>
    <row r="47" spans="2:14">
      <c r="B47" s="22" t="s">
        <v>23</v>
      </c>
      <c r="C47" s="9">
        <f>[2]LUNA!J4</f>
        <v>1.2830364707870827</v>
      </c>
      <c r="D47" s="20">
        <f t="shared" si="0"/>
        <v>4.8344663642698864E-4</v>
      </c>
    </row>
    <row r="48" spans="2:14">
      <c r="B48" s="7" t="s">
        <v>28</v>
      </c>
      <c r="C48" s="1">
        <f>[2]ATLAS!O46</f>
        <v>1.1338703386735158</v>
      </c>
      <c r="D48" s="20">
        <f t="shared" si="0"/>
        <v>4.2724101290726962E-4</v>
      </c>
    </row>
    <row r="49" spans="2:4">
      <c r="B49" s="7" t="s">
        <v>25</v>
      </c>
      <c r="C49" s="1">
        <f>[2]POLIS!J4</f>
        <v>1.0190303730030634</v>
      </c>
      <c r="D49" s="20">
        <f t="shared" si="0"/>
        <v>3.8396944861828825E-4</v>
      </c>
    </row>
    <row r="50" spans="2:4">
      <c r="B50" s="22" t="s">
        <v>43</v>
      </c>
      <c r="C50" s="9">
        <f>[2]TRX!$J$4</f>
        <v>0.70531555508230781</v>
      </c>
      <c r="D50" s="20">
        <f t="shared" si="0"/>
        <v>2.657620733999864E-4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2023-08-16T07:48:57Z</dcterms:modified>
</cp:coreProperties>
</file>