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8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</numCache>
            </numRef>
          </val>
        </ser>
        <marker val="1"/>
        <axId val="47646208"/>
        <axId val="47648128"/>
      </lineChart>
      <dateAx>
        <axId val="4764620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47648128"/>
        <crosses val="autoZero"/>
        <lblOffset val="100"/>
      </dateAx>
      <valAx>
        <axId val="4764812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4764620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D40" sqref="D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1882.303866649221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0.00432426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0.09605163999999999</v>
      </c>
      <c r="C35" s="57">
        <f>(D35/B35)</f>
        <v/>
      </c>
      <c r="D35" s="23" t="n">
        <v>155.22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0.0191893</v>
      </c>
      <c r="C36" s="57">
        <f>(D36/B36)</f>
        <v/>
      </c>
      <c r="D36" s="23" t="n">
        <v>31.9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0.03706544</v>
      </c>
      <c r="C40" s="57">
        <f>(D40/B40)</f>
        <v/>
      </c>
      <c r="D40" s="23" t="n">
        <v>67.84999999999999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1.873614586733931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7.96272362</v>
      </c>
      <c r="C5" s="56">
        <f>(D5/B5)</f>
        <v/>
      </c>
      <c r="D5" s="56" t="n">
        <v>31.9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0.37471634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9.161441463770926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0.01082342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B11" sqref="B11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13.21704073253249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1.99785229</v>
      </c>
      <c r="C5" s="56">
        <f>(D5/B5)</f>
        <v/>
      </c>
      <c r="D5" s="56" t="n">
        <v>31.9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0.01022602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0.49868085</v>
      </c>
      <c r="C10" s="56">
        <f>(D10/B10)</f>
        <v/>
      </c>
      <c r="D10" s="56" t="n">
        <v>7.77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0.002033121465831633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245.6834130184292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0.00092464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0.42756907</v>
      </c>
      <c r="C11" s="56">
        <f>(D11/B11)</f>
        <v/>
      </c>
      <c r="D11" s="56" t="n">
        <v>128.31</v>
      </c>
      <c r="E11" t="inlineStr">
        <is>
          <t>DCA1</t>
        </is>
      </c>
      <c r="P11" s="56">
        <f>(SUM(P6:P9))</f>
        <v/>
      </c>
    </row>
    <row r="12">
      <c r="B12" s="69" t="n">
        <v>0.10642799</v>
      </c>
      <c r="C12" s="56">
        <f>(D12/B12)</f>
        <v/>
      </c>
      <c r="D12" s="56" t="n">
        <v>31.9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0.06530336159972537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0.20705423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5" sqref="B5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6" t="n">
        <v>5.24206941315042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5.5448436</v>
      </c>
      <c r="C5" s="56">
        <f>(D5/B5)</f>
        <v/>
      </c>
      <c r="D5" s="56" t="n">
        <v>31.9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0.02382288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35.11268927789978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0.00241082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4.190503157294307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1.51032945</v>
      </c>
      <c r="C5" s="56">
        <f>(D5/B5)</f>
        <v/>
      </c>
      <c r="D5" s="56" t="n">
        <v>7.68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0.00100893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1.902590734499904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4.26000259</v>
      </c>
      <c r="C5" s="56">
        <f>(D5/B5)</f>
        <v/>
      </c>
      <c r="D5" s="56" t="n">
        <v>9.57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0.01437191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24" sqref="B2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30552.70028627757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0.0003235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0.00601055</v>
      </c>
      <c r="C23" s="56">
        <f>(D23/B23)</f>
        <v/>
      </c>
      <c r="D23" s="56" t="n">
        <v>135.87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0.00131867</v>
      </c>
      <c r="C24" s="56">
        <f>(D24/B24)</f>
        <v/>
      </c>
      <c r="D24" s="56" t="n">
        <v>31.9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0.00155882</v>
      </c>
      <c r="C34" s="56">
        <f>(D34/B34)</f>
        <v/>
      </c>
      <c r="D34" s="56" t="n">
        <v>40.15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6.43546305073158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1.1600703</v>
      </c>
      <c r="C5" s="56">
        <f>(D5/B5)</f>
        <v/>
      </c>
      <c r="D5" s="56" t="n">
        <v>7.83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0.00103816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B10" sqref="B10:B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100.5419919097317</v>
      </c>
      <c r="M3" t="inlineStr">
        <is>
          <t>Objectif :</t>
        </is>
      </c>
      <c r="N3" s="24">
        <f>(INDEX(N5:N13,MATCH(MAX(O6:O7),O5:O13,0))/0.9)</f>
        <v/>
      </c>
      <c r="O3" s="5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0.00052223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-B11</f>
        <v/>
      </c>
      <c r="O7" s="56">
        <f>P7/N7</f>
        <v/>
      </c>
      <c r="P7" s="56">
        <f>-D11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(SUM($B$5:$B$9)/5)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(D8+D9)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(SUM($B$5:$B$9)/5)</f>
        <v/>
      </c>
      <c r="O9" s="56">
        <f>($C$7*Params!K11)</f>
        <v/>
      </c>
      <c r="P9" s="56">
        <f>(O9*N9)</f>
        <v/>
      </c>
      <c r="R9" s="24">
        <f>B10+B11</f>
        <v/>
      </c>
      <c r="S9" s="56">
        <f>T9/R9</f>
        <v/>
      </c>
      <c r="T9" s="56">
        <f>D10+D11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>
      <c r="R19">
        <f>(SUM(R5:R18))</f>
        <v/>
      </c>
      <c r="T19" s="56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/>
    <row r="33">
      <c r="I33" s="57" t="n"/>
    </row>
  </sheetData>
  <conditionalFormatting sqref="C5 C7 O8:O9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13" sqref="B13:D14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0.5866718843968847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2" t="n">
        <v>0.04298878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8.444816563350323e-05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4585.12385788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0.7721419751427295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0.25978858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32.08783178</v>
      </c>
      <c r="C7" s="56">
        <f>(D7/B7)</f>
        <v/>
      </c>
      <c r="D7" s="56" t="n">
        <v>31.9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D5" sqref="D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0.4543028856638083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1.88963498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0.00128484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1.340358430935176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17.11087489</v>
      </c>
      <c r="C6" s="56">
        <f>(D6/B6)</f>
        <v/>
      </c>
      <c r="D6" s="56" t="n">
        <v>31.9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0.05521985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7.516955367363155e-06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202.98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8"/>
  <sheetViews>
    <sheetView tabSelected="1" workbookViewId="0">
      <selection activeCell="B17" sqref="B17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22.38378130951251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(B34*J3)</f>
        <v/>
      </c>
      <c r="K4" s="4">
        <f>(J4/D34-1)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5.56578378</v>
      </c>
      <c r="C17" s="56">
        <f>(D17/B17)</f>
        <v/>
      </c>
      <c r="D17" s="56" t="n">
        <v>105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0.03069018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1.64678075</v>
      </c>
      <c r="C19" s="56">
        <f>(D19/B19)</f>
        <v/>
      </c>
      <c r="D19" s="56" t="n">
        <v>31.9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(B28+B25)</f>
        <v/>
      </c>
      <c r="S20" s="56" t="n">
        <v>0</v>
      </c>
      <c r="T20" s="56">
        <f>(D28+D25)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S23" s="56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C33" s="56" t="n"/>
      <c r="D33" s="56" t="n"/>
      <c r="E33" s="56" t="n"/>
      <c r="S33" s="56" t="n"/>
      <c r="T33" s="56" t="n"/>
    </row>
    <row r="34">
      <c r="B34" s="24">
        <f>(SUM(B5:B33))</f>
        <v/>
      </c>
      <c r="C34" s="56" t="n"/>
      <c r="D34" s="56">
        <f>(SUM(D5:D33))</f>
        <v/>
      </c>
      <c r="E34" s="56" t="n"/>
      <c r="F34" t="inlineStr">
        <is>
          <t>Moy</t>
        </is>
      </c>
      <c r="G34" s="56">
        <f>(D34/B34)</f>
        <v/>
      </c>
      <c r="S34" s="56" t="n"/>
      <c r="T34" s="56" t="n"/>
    </row>
    <row r="35">
      <c r="K35" t="n">
        <v>21</v>
      </c>
      <c r="M35" s="24" t="n"/>
      <c r="S35" s="56" t="n"/>
      <c r="T35" s="56" t="n"/>
    </row>
    <row r="36">
      <c r="R36" s="24">
        <f>(SUM(R5:R35))</f>
        <v/>
      </c>
      <c r="S36" s="56" t="n"/>
      <c r="T36" s="56">
        <f>(SUM(T5:T35))</f>
        <v/>
      </c>
      <c r="V36" t="inlineStr">
        <is>
          <t>Moy</t>
        </is>
      </c>
      <c r="W36" s="56">
        <f>(T36/R36)</f>
        <v/>
      </c>
    </row>
    <row r="37"/>
    <row r="38">
      <c r="N38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4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0.07809973422464139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0.15419777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1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5.345132443958885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1.62104412</v>
      </c>
      <c r="C5" s="56">
        <f>(D5/B5)</f>
        <v/>
      </c>
      <c r="D5" s="56" t="n">
        <v>9.15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0.00129422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0.473683824718548</v>
      </c>
      <c r="M3" t="inlineStr">
        <is>
          <t>Objectif :</t>
        </is>
      </c>
      <c r="N3" s="19">
        <f>(INDEX(N5:N13,MATCH(MAX(O6),O5:O13,0))/0.9)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0.54119168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</row>
    <row r="9"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N8" sqref="N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0.1179324279879754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0.9338560526028403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0.002859533131045923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0.1228835289156762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573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0.0013807753399554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0.2889186984410914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0.45516056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91.45952389999999</v>
      </c>
      <c r="C7" s="56">
        <f>(D7/B7)</f>
        <v/>
      </c>
      <c r="D7" s="56" t="n">
        <v>31.9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0.1057723509998434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2023-07-13T12:27:29Z</dcterms:modified>
  <cp:lastModifiedBy>Tiko</cp:lastModifiedBy>
</cp:coreProperties>
</file>