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7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<sst xmlns="http://schemas.openxmlformats.org/spreadsheetml/2006/main" count="107" uniqueCount="67">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</sst>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1357.3712089403514</c:v>
                </c:pt>
                <c:pt idx="1">
                  <c:v>1252.4464291827076</c:v>
                </c:pt>
                <c:pt idx="2">
                  <c:v>553.70000000000005</c:v>
                </c:pt>
                <c:pt idx="3">
                  <c:v>269.76802403907618</c:v>
                </c:pt>
                <c:pt idx="4">
                  <c:v>238.81815431487166</c:v>
                </c:pt>
                <c:pt idx="5">
                  <c:v>849.9246120530031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1357.3712089403514</v>
          </cell>
        </row>
      </sheetData>
      <sheetData sheetId="1">
        <row r="4">
          <cell r="J4">
            <v>1252.4464291827076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2.6978565423831906</v>
          </cell>
        </row>
      </sheetData>
      <sheetData sheetId="4">
        <row r="47">
          <cell r="M47">
            <v>111.75</v>
          </cell>
          <cell r="O47">
            <v>2.0826963493902149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3.5066592535862937</v>
          </cell>
        </row>
      </sheetData>
      <sheetData sheetId="8">
        <row r="4">
          <cell r="J4">
            <v>46.498974525184082</v>
          </cell>
        </row>
      </sheetData>
      <sheetData sheetId="9">
        <row r="4">
          <cell r="J4">
            <v>11.691487579667236</v>
          </cell>
        </row>
      </sheetData>
      <sheetData sheetId="10">
        <row r="4">
          <cell r="J4">
            <v>24.360943754875013</v>
          </cell>
        </row>
      </sheetData>
      <sheetData sheetId="11">
        <row r="4">
          <cell r="J4">
            <v>14.391062289829341</v>
          </cell>
        </row>
      </sheetData>
      <sheetData sheetId="12">
        <row r="4">
          <cell r="J4">
            <v>56.950057407114819</v>
          </cell>
        </row>
      </sheetData>
      <sheetData sheetId="13">
        <row r="4">
          <cell r="J4">
            <v>3.6443288760141694</v>
          </cell>
        </row>
      </sheetData>
      <sheetData sheetId="14">
        <row r="4">
          <cell r="J4">
            <v>238.81815431487166</v>
          </cell>
        </row>
      </sheetData>
      <sheetData sheetId="15">
        <row r="4">
          <cell r="J4">
            <v>5.7142188456219305</v>
          </cell>
        </row>
      </sheetData>
      <sheetData sheetId="16">
        <row r="4">
          <cell r="J4">
            <v>37.73987125586617</v>
          </cell>
        </row>
      </sheetData>
      <sheetData sheetId="17">
        <row r="4">
          <cell r="J4">
            <v>5.1460848283358818</v>
          </cell>
        </row>
      </sheetData>
      <sheetData sheetId="18">
        <row r="4">
          <cell r="J4">
            <v>5.3506378790334832</v>
          </cell>
        </row>
      </sheetData>
      <sheetData sheetId="19">
        <row r="4">
          <cell r="J4">
            <v>15.183942777846532</v>
          </cell>
        </row>
      </sheetData>
      <sheetData sheetId="20">
        <row r="4">
          <cell r="J4">
            <v>2.7226794905476215</v>
          </cell>
        </row>
      </sheetData>
      <sheetData sheetId="21">
        <row r="4">
          <cell r="J4">
            <v>13.676740736592524</v>
          </cell>
        </row>
      </sheetData>
      <sheetData sheetId="22">
        <row r="4">
          <cell r="J4">
            <v>9.9245546437330816</v>
          </cell>
        </row>
      </sheetData>
      <sheetData sheetId="23">
        <row r="4">
          <cell r="J4">
            <v>12.556635120903611</v>
          </cell>
        </row>
      </sheetData>
      <sheetData sheetId="24">
        <row r="4">
          <cell r="J4">
            <v>3.6955144847198786</v>
          </cell>
        </row>
      </sheetData>
      <sheetData sheetId="25">
        <row r="4">
          <cell r="J4">
            <v>18.888305173775105</v>
          </cell>
        </row>
      </sheetData>
      <sheetData sheetId="26">
        <row r="4">
          <cell r="J4">
            <v>60.443103448943837</v>
          </cell>
        </row>
      </sheetData>
      <sheetData sheetId="27">
        <row r="4">
          <cell r="J4">
            <v>1.8110447813415431</v>
          </cell>
        </row>
      </sheetData>
      <sheetData sheetId="28">
        <row r="4">
          <cell r="J4">
            <v>41.900726538276899</v>
          </cell>
        </row>
      </sheetData>
      <sheetData sheetId="29">
        <row r="4">
          <cell r="J4">
            <v>39.610000841396783</v>
          </cell>
        </row>
      </sheetData>
      <sheetData sheetId="30">
        <row r="4">
          <cell r="J4">
            <v>2.7023957016114228</v>
          </cell>
        </row>
      </sheetData>
      <sheetData sheetId="31">
        <row r="4">
          <cell r="J4">
            <v>4.7162645201047306</v>
          </cell>
        </row>
      </sheetData>
      <sheetData sheetId="32">
        <row r="4">
          <cell r="J4">
            <v>2.9244065376477804</v>
          </cell>
        </row>
      </sheetData>
      <sheetData sheetId="33">
        <row r="4">
          <cell r="J4">
            <v>269.76802403907618</v>
          </cell>
        </row>
      </sheetData>
      <sheetData sheetId="34">
        <row r="4">
          <cell r="J4">
            <v>0.99435034692041457</v>
          </cell>
        </row>
      </sheetData>
      <sheetData sheetId="35">
        <row r="4">
          <cell r="J4">
            <v>13.18704205961569</v>
          </cell>
        </row>
      </sheetData>
      <sheetData sheetId="36">
        <row r="4">
          <cell r="J4">
            <v>19.76211274130339</v>
          </cell>
        </row>
      </sheetData>
      <sheetData sheetId="37">
        <row r="4">
          <cell r="J4">
            <v>11.340193063256452</v>
          </cell>
        </row>
      </sheetData>
      <sheetData sheetId="38">
        <row r="4">
          <cell r="J4">
            <v>10.542926057563884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0.13727689018571601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4522.0284285300095</v>
      </c>
      <c r="D7" s="20">
        <f>(C7*[1]Feuil1!$K$2-C4)/C4</f>
        <v>0.58637080569094402</v>
      </c>
      <c r="E7" s="31">
        <f>C7-C7/(1+D7)</f>
        <v>1671.4789779805592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1357.3712089403514</v>
      </c>
    </row>
    <row r="9" spans="2:20">
      <c r="M9" s="17" t="str">
        <f>IF(C13&gt;C7*Params!F8,B13,"Others")</f>
        <v>BTC</v>
      </c>
      <c r="N9" s="18">
        <f>IF(C13&gt;C7*0.1,C13,C7)</f>
        <v>1252.4464291827076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269.76802403907618</v>
      </c>
    </row>
    <row r="12" spans="2:20">
      <c r="B12" s="7" t="s">
        <v>19</v>
      </c>
      <c r="C12" s="1">
        <f>[2]ETH!J4</f>
        <v>1357.3712089403514</v>
      </c>
      <c r="D12" s="20">
        <f>C12/$C$7</f>
        <v>0.30016865890902777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238.81815431487166</v>
      </c>
    </row>
    <row r="13" spans="2:20">
      <c r="B13" s="7" t="s">
        <v>4</v>
      </c>
      <c r="C13" s="1">
        <f>[2]BTC!J4</f>
        <v>1252.4464291827076</v>
      </c>
      <c r="D13" s="20">
        <f t="shared" ref="D13:D55" si="0">C13/$C$7</f>
        <v>0.27696562482466403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849.9246120530031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0.12244505065617049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269.76802403907618</v>
      </c>
      <c r="D15" s="20">
        <f t="shared" si="0"/>
        <v>5.9656419304460355E-2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238.81815431487166</v>
      </c>
      <c r="D16" s="20">
        <f t="shared" si="0"/>
        <v>5.281217446757739E-2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2.4712361225983477E-2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1.9902572799449781E-2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1.3832288095617597E-2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60.443103448943837</v>
      </c>
      <c r="D20" s="20">
        <f t="shared" si="0"/>
        <v>1.3366369629080875E-2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56.950057407114819</v>
      </c>
      <c r="D21" s="20">
        <f t="shared" si="0"/>
        <v>1.2593918483088299E-2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1.1211782677023377E-2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46.498974525184082</v>
      </c>
      <c r="D23" s="20">
        <f t="shared" si="0"/>
        <v>1.0282769173191523E-2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41.900726538276899</v>
      </c>
      <c r="D24" s="20">
        <f t="shared" si="0"/>
        <v>9.2659140030877038E-3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39.610000841396783</v>
      </c>
      <c r="D25" s="20">
        <f t="shared" si="0"/>
        <v>8.7593436148018494E-3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37.73987125586617</v>
      </c>
      <c r="D26" s="20">
        <f t="shared" si="0"/>
        <v>8.3457837234637618E-3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24.360943754875013</v>
      </c>
      <c r="D27" s="20">
        <f t="shared" si="0"/>
        <v>5.3871717393855715E-3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19.76211274130339</v>
      </c>
      <c r="D28" s="20">
        <f t="shared" si="0"/>
        <v>4.3701876389413861E-3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18.888305173775105</v>
      </c>
      <c r="D29" s="20">
        <f t="shared" si="0"/>
        <v>4.1769540975475881E-3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3.6200568525221436E-3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15.183942777846532</v>
      </c>
      <c r="D31" s="20">
        <f t="shared" si="0"/>
        <v>3.357772516875226E-3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14.391062289829341</v>
      </c>
      <c r="D32" s="20">
        <f t="shared" si="0"/>
        <v>3.1824351653860546E-3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13.676740736592524</v>
      </c>
      <c r="D33" s="20">
        <f t="shared" si="0"/>
        <v>3.0244703129914791E-3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13.18704205961569</v>
      </c>
      <c r="D34" s="20">
        <f t="shared" si="0"/>
        <v>2.9161784955656382E-3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12.556635120903611</v>
      </c>
      <c r="D35" s="20">
        <f t="shared" si="0"/>
        <v>2.7767704956656891E-3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11.691487579667236</v>
      </c>
      <c r="D36" s="20">
        <f t="shared" si="0"/>
        <v>2.5854520298687787E-3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11.340193063256452</v>
      </c>
      <c r="D37" s="20">
        <f t="shared" si="0"/>
        <v>2.5077668666808549E-3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10.542926057563884</v>
      </c>
      <c r="D38" s="20">
        <f t="shared" si="0"/>
        <v>2.3314594819986807E-3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2.3219668266024744E-3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9.9245546437330816</v>
      </c>
      <c r="D40" s="20">
        <f t="shared" si="0"/>
        <v>2.1947130144335004E-3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5.7142188456219305</v>
      </c>
      <c r="D41" s="20">
        <f t="shared" si="0"/>
        <v>1.2636406285219818E-3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5.3506378790334832</v>
      </c>
      <c r="D42" s="20">
        <f t="shared" si="0"/>
        <v>1.1832384434550829E-3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5.1460848283358818</v>
      </c>
      <c r="D43" s="20">
        <f t="shared" si="0"/>
        <v>1.1380036436455434E-3</v>
      </c>
    </row>
    <row r="44" spans="2:14">
      <c r="B44" s="22" t="s">
        <v>56</v>
      </c>
      <c r="C44" s="9">
        <f>[2]SHIB!$J$4</f>
        <v>4.7162645201047306</v>
      </c>
      <c r="D44" s="20">
        <f t="shared" si="0"/>
        <v>1.042953310587183E-3</v>
      </c>
    </row>
    <row r="45" spans="2:14">
      <c r="B45" s="22" t="s">
        <v>23</v>
      </c>
      <c r="C45" s="9">
        <f>[2]LUNA!J4</f>
        <v>3.6955144847198786</v>
      </c>
      <c r="D45" s="20">
        <f t="shared" si="0"/>
        <v>8.1722495626176137E-4</v>
      </c>
    </row>
    <row r="46" spans="2:14">
      <c r="B46" s="22" t="s">
        <v>36</v>
      </c>
      <c r="C46" s="9">
        <f>[2]AMP!$J$4</f>
        <v>3.6443288760141694</v>
      </c>
      <c r="D46" s="20">
        <f t="shared" si="0"/>
        <v>8.0590578622232215E-4</v>
      </c>
    </row>
    <row r="47" spans="2:14">
      <c r="B47" s="22" t="s">
        <v>64</v>
      </c>
      <c r="C47" s="10">
        <f>[2]ACE!$J$4</f>
        <v>3.5066592535862937</v>
      </c>
      <c r="D47" s="20">
        <f t="shared" si="0"/>
        <v>7.7546156752628266E-4</v>
      </c>
    </row>
    <row r="48" spans="2:14">
      <c r="B48" s="22" t="s">
        <v>40</v>
      </c>
      <c r="C48" s="9">
        <f>[2]SHPING!$J$4</f>
        <v>2.9244065376477804</v>
      </c>
      <c r="D48" s="20">
        <f t="shared" si="0"/>
        <v>6.4670237789690916E-4</v>
      </c>
    </row>
    <row r="49" spans="2:4">
      <c r="B49" s="22" t="s">
        <v>62</v>
      </c>
      <c r="C49" s="10">
        <f>[2]SEI!$J$4</f>
        <v>2.7023957016114228</v>
      </c>
      <c r="D49" s="20">
        <f t="shared" si="0"/>
        <v>5.9760696871379449E-4</v>
      </c>
    </row>
    <row r="50" spans="2:4">
      <c r="B50" s="22" t="s">
        <v>50</v>
      </c>
      <c r="C50" s="9">
        <f>[2]KAVA!$J$4</f>
        <v>2.7226794905476215</v>
      </c>
      <c r="D50" s="20">
        <f t="shared" si="0"/>
        <v>6.0209251966880976E-4</v>
      </c>
    </row>
    <row r="51" spans="2:4">
      <c r="B51" s="7" t="s">
        <v>25</v>
      </c>
      <c r="C51" s="1">
        <f>[2]POLIS!J4</f>
        <v>2.6978565423831906</v>
      </c>
      <c r="D51" s="20">
        <f t="shared" si="0"/>
        <v>5.9660318041392579E-4</v>
      </c>
    </row>
    <row r="52" spans="2:4">
      <c r="B52" s="7" t="s">
        <v>28</v>
      </c>
      <c r="C52" s="1">
        <f>[2]ATLAS!O47</f>
        <v>2.0826963493902149</v>
      </c>
      <c r="D52" s="20">
        <f t="shared" si="0"/>
        <v>4.6056684125430052E-4</v>
      </c>
    </row>
    <row r="53" spans="2:4">
      <c r="B53" s="22" t="s">
        <v>63</v>
      </c>
      <c r="C53" s="10">
        <f>[2]MEME!$J$4</f>
        <v>1.8110447813415431</v>
      </c>
      <c r="D53" s="20">
        <f t="shared" si="0"/>
        <v>4.0049389559681858E-4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3.7522842388489411E-4</v>
      </c>
    </row>
    <row r="55" spans="2:4">
      <c r="B55" s="22" t="s">
        <v>43</v>
      </c>
      <c r="C55" s="9">
        <f>[2]TRX!$J$4</f>
        <v>0.99435034692041457</v>
      </c>
      <c r="D55" s="20">
        <f t="shared" si="0"/>
        <v>2.1989033519712994E-4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2023-12-28T13:42:06Z</dcterms:modified>
</cp:coreProperties>
</file>