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<sst xmlns="http://schemas.openxmlformats.org/spreadsheetml/2006/main" count="107" uniqueCount="67">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</sst>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1270.1382984366587</c:v>
                </c:pt>
                <c:pt idx="1">
                  <c:v>1283.8678703309552</c:v>
                </c:pt>
                <c:pt idx="2">
                  <c:v>541.92999999999995</c:v>
                </c:pt>
                <c:pt idx="3">
                  <c:v>246.27861223973278</c:v>
                </c:pt>
                <c:pt idx="4">
                  <c:v>220.28982370576276</c:v>
                </c:pt>
                <c:pt idx="5">
                  <c:v>793.68788861785185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1270.1382984366587</v>
          </cell>
        </row>
      </sheetData>
      <sheetData sheetId="1">
        <row r="4">
          <cell r="J4">
            <v>1283.8678703309552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2.4764740735511768</v>
          </cell>
        </row>
      </sheetData>
      <sheetData sheetId="4">
        <row r="47">
          <cell r="M47">
            <v>111.75</v>
          </cell>
          <cell r="O47">
            <v>2.2704325641847092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2.8447566459869771</v>
          </cell>
        </row>
      </sheetData>
      <sheetData sheetId="8">
        <row r="4">
          <cell r="J4">
            <v>38.089239259302929</v>
          </cell>
        </row>
      </sheetData>
      <sheetData sheetId="9">
        <row r="4">
          <cell r="J4">
            <v>9.5307267390860115</v>
          </cell>
        </row>
      </sheetData>
      <sheetData sheetId="10">
        <row r="4">
          <cell r="J4">
            <v>19.69052698442621</v>
          </cell>
        </row>
      </sheetData>
      <sheetData sheetId="11">
        <row r="4">
          <cell r="J4">
            <v>11.994434306886827</v>
          </cell>
        </row>
      </sheetData>
      <sheetData sheetId="12">
        <row r="4">
          <cell r="J4">
            <v>47.112662484452699</v>
          </cell>
        </row>
      </sheetData>
      <sheetData sheetId="13">
        <row r="4">
          <cell r="J4">
            <v>3.56870459713689</v>
          </cell>
        </row>
      </sheetData>
      <sheetData sheetId="14">
        <row r="4">
          <cell r="J4">
            <v>220.28982370576276</v>
          </cell>
        </row>
      </sheetData>
      <sheetData sheetId="15">
        <row r="4">
          <cell r="J4">
            <v>4.9392517940713869</v>
          </cell>
        </row>
      </sheetData>
      <sheetData sheetId="16">
        <row r="4">
          <cell r="J4">
            <v>43.388389689846854</v>
          </cell>
        </row>
      </sheetData>
      <sheetData sheetId="17">
        <row r="4">
          <cell r="J4">
            <v>5.642190864079959</v>
          </cell>
        </row>
      </sheetData>
      <sheetData sheetId="18">
        <row r="4">
          <cell r="J4">
            <v>4.605523666778037</v>
          </cell>
        </row>
      </sheetData>
      <sheetData sheetId="19">
        <row r="4">
          <cell r="J4">
            <v>11.771044014953013</v>
          </cell>
        </row>
      </sheetData>
      <sheetData sheetId="20">
        <row r="4">
          <cell r="J4">
            <v>2.273531874073921</v>
          </cell>
        </row>
      </sheetData>
      <sheetData sheetId="21">
        <row r="4">
          <cell r="J4">
            <v>14.529003215710526</v>
          </cell>
        </row>
      </sheetData>
      <sheetData sheetId="22">
        <row r="4">
          <cell r="J4">
            <v>7.8856950829502201</v>
          </cell>
        </row>
      </sheetData>
      <sheetData sheetId="23">
        <row r="4">
          <cell r="J4">
            <v>10.766359865384576</v>
          </cell>
        </row>
      </sheetData>
      <sheetData sheetId="24">
        <row r="4">
          <cell r="J4">
            <v>5.1681869709734283</v>
          </cell>
        </row>
      </sheetData>
      <sheetData sheetId="25">
        <row r="4">
          <cell r="J4">
            <v>15.340850928510232</v>
          </cell>
        </row>
      </sheetData>
      <sheetData sheetId="26">
        <row r="4">
          <cell r="J4">
            <v>47.85838315614798</v>
          </cell>
        </row>
      </sheetData>
      <sheetData sheetId="27">
        <row r="4">
          <cell r="J4">
            <v>1.5835558246857371</v>
          </cell>
        </row>
      </sheetData>
      <sheetData sheetId="28">
        <row r="4">
          <cell r="J4">
            <v>38.578386937592576</v>
          </cell>
        </row>
      </sheetData>
      <sheetData sheetId="29">
        <row r="4">
          <cell r="J4">
            <v>34.337065883124822</v>
          </cell>
        </row>
      </sheetData>
      <sheetData sheetId="30">
        <row r="4">
          <cell r="J4">
            <v>2.4352991635540588</v>
          </cell>
        </row>
      </sheetData>
      <sheetData sheetId="31">
        <row r="4">
          <cell r="J4">
            <v>4.2131294096502776</v>
          </cell>
        </row>
      </sheetData>
      <sheetData sheetId="32">
        <row r="4">
          <cell r="J4">
            <v>2.6700681784737257</v>
          </cell>
        </row>
      </sheetData>
      <sheetData sheetId="33">
        <row r="4">
          <cell r="J4">
            <v>246.27861223973278</v>
          </cell>
        </row>
      </sheetData>
      <sheetData sheetId="34">
        <row r="4">
          <cell r="J4">
            <v>0.97056827235883203</v>
          </cell>
        </row>
      </sheetData>
      <sheetData sheetId="35">
        <row r="4">
          <cell r="J4">
            <v>11.032749250018375</v>
          </cell>
        </row>
      </sheetData>
      <sheetData sheetId="36">
        <row r="4">
          <cell r="J4">
            <v>17.56734595234683</v>
          </cell>
        </row>
      </sheetData>
      <sheetData sheetId="37">
        <row r="4">
          <cell r="J4">
            <v>17.778957790661153</v>
          </cell>
        </row>
      </sheetData>
      <sheetData sheetId="38">
        <row r="4">
          <cell r="J4">
            <v>17.197599576891033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G31" sqref="G3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0.13750769758614753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4356.1924933309629</v>
      </c>
      <c r="D7" s="20">
        <f>(C7*[1]Feuil1!$K$2-C4)/C4</f>
        <v>0.52819397414463243</v>
      </c>
      <c r="E7" s="31">
        <f>C7-C7/(1+D7)</f>
        <v>1505.6430427815126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1270.1382984366587</v>
      </c>
    </row>
    <row r="9" spans="2:20">
      <c r="M9" s="17" t="str">
        <f>IF(C13&gt;C7*Params!F8,B13,"Others")</f>
        <v>BTC</v>
      </c>
      <c r="N9" s="18">
        <f>IF(C13&gt;C7*0.1,C13,C7)</f>
        <v>1283.8678703309552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246.27861223973278</v>
      </c>
    </row>
    <row r="12" spans="2:20">
      <c r="B12" s="7" t="s">
        <v>19</v>
      </c>
      <c r="C12" s="1">
        <f>[2]ETH!J4</f>
        <v>1270.1382984366587</v>
      </c>
      <c r="D12" s="20">
        <f>C12/$C$7</f>
        <v>0.29157074678888845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220.28982370576276</v>
      </c>
    </row>
    <row r="13" spans="2:20">
      <c r="B13" s="7" t="s">
        <v>4</v>
      </c>
      <c r="C13" s="1">
        <f>[2]BTC!J4</f>
        <v>1283.8678703309552</v>
      </c>
      <c r="D13" s="20">
        <f t="shared" ref="D13:D55" si="0">C13/$C$7</f>
        <v>0.29472248352121039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793.68788861785185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0.12440451169907167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246.27861223973278</v>
      </c>
      <c r="D15" s="20">
        <f t="shared" si="0"/>
        <v>5.6535291453894368E-2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220.28982370576276</v>
      </c>
      <c r="D16" s="20">
        <f t="shared" si="0"/>
        <v>5.0569350193548981E-2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2.5653136350398134E-2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2.0660244040589099E-2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1.4358869608209424E-2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47.85838315614798</v>
      </c>
      <c r="D20" s="20">
        <f t="shared" si="0"/>
        <v>1.0986287504378179E-2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47.112662484452699</v>
      </c>
      <c r="D21" s="20">
        <f t="shared" si="0"/>
        <v>1.0815101159229994E-2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1.1638604142865194E-2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38.089239259302929</v>
      </c>
      <c r="D23" s="20">
        <f t="shared" si="0"/>
        <v>8.7436997601953968E-3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38.578386937592576</v>
      </c>
      <c r="D24" s="20">
        <f t="shared" si="0"/>
        <v>8.8559876535881932E-3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34.337065883124822</v>
      </c>
      <c r="D25" s="20">
        <f t="shared" si="0"/>
        <v>7.8823573420349433E-3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43.388389689846854</v>
      </c>
      <c r="D26" s="20">
        <f t="shared" si="0"/>
        <v>9.9601635502268443E-3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19.69052698442621</v>
      </c>
      <c r="D27" s="20">
        <f t="shared" si="0"/>
        <v>4.5201232531783386E-3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17.56734595234683</v>
      </c>
      <c r="D28" s="20">
        <f t="shared" si="0"/>
        <v>4.0327294946771184E-3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15.340850928510232</v>
      </c>
      <c r="D29" s="20">
        <f t="shared" si="0"/>
        <v>3.521619155259103E-3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1.4645817442106494E-3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11.771044014953013</v>
      </c>
      <c r="D31" s="20">
        <f t="shared" si="0"/>
        <v>2.7021404662382776E-3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11.994434306886827</v>
      </c>
      <c r="D32" s="20">
        <f t="shared" si="0"/>
        <v>2.7534215545455113E-3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14.529003215710526</v>
      </c>
      <c r="D33" s="20">
        <f t="shared" si="0"/>
        <v>3.3352528011453696E-3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11.032749250018375</v>
      </c>
      <c r="D34" s="20">
        <f t="shared" si="0"/>
        <v>2.5326587993778444E-3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10.766359865384576</v>
      </c>
      <c r="D35" s="20">
        <f t="shared" si="0"/>
        <v>2.4715069138627707E-3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9.5307267390860115</v>
      </c>
      <c r="D36" s="20">
        <f t="shared" si="0"/>
        <v>2.1878571145964995E-3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17.778957790661153</v>
      </c>
      <c r="D37" s="20">
        <f t="shared" si="0"/>
        <v>4.0813067415821358E-3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17.197599576891033</v>
      </c>
      <c r="D38" s="20">
        <f t="shared" si="0"/>
        <v>3.947851157454451E-3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2.4103618047353953E-3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7.8856950829502201</v>
      </c>
      <c r="D40" s="20">
        <f t="shared" si="0"/>
        <v>1.8102264982602784E-3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4.9392517940713869</v>
      </c>
      <c r="D41" s="20">
        <f t="shared" si="0"/>
        <v>1.1338460827048044E-3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4.605523666778037</v>
      </c>
      <c r="D42" s="20">
        <f t="shared" si="0"/>
        <v>1.0572360321149223E-3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5.642190864079959</v>
      </c>
      <c r="D43" s="20">
        <f t="shared" si="0"/>
        <v>1.2952115575052693E-3</v>
      </c>
    </row>
    <row r="44" spans="2:14">
      <c r="B44" s="22" t="s">
        <v>56</v>
      </c>
      <c r="C44" s="9">
        <f>[2]SHIB!$J$4</f>
        <v>4.2131294096502776</v>
      </c>
      <c r="D44" s="20">
        <f t="shared" si="0"/>
        <v>9.6715868642175361E-4</v>
      </c>
    </row>
    <row r="45" spans="2:14">
      <c r="B45" s="22" t="s">
        <v>23</v>
      </c>
      <c r="C45" s="9">
        <f>[2]LUNA!J4</f>
        <v>5.1681869709734283</v>
      </c>
      <c r="D45" s="20">
        <f t="shared" si="0"/>
        <v>1.1864000451967112E-3</v>
      </c>
    </row>
    <row r="46" spans="2:14">
      <c r="B46" s="22" t="s">
        <v>36</v>
      </c>
      <c r="C46" s="9">
        <f>[2]AMP!$J$4</f>
        <v>3.56870459713689</v>
      </c>
      <c r="D46" s="20">
        <f t="shared" si="0"/>
        <v>8.1922564317355958E-4</v>
      </c>
    </row>
    <row r="47" spans="2:14">
      <c r="B47" s="22" t="s">
        <v>64</v>
      </c>
      <c r="C47" s="10">
        <f>[2]ACE!$J$4</f>
        <v>2.8447566459869771</v>
      </c>
      <c r="D47" s="20">
        <f t="shared" si="0"/>
        <v>6.5303740602420761E-4</v>
      </c>
    </row>
    <row r="48" spans="2:14">
      <c r="B48" s="22" t="s">
        <v>40</v>
      </c>
      <c r="C48" s="9">
        <f>[2]SHPING!$J$4</f>
        <v>2.6700681784737257</v>
      </c>
      <c r="D48" s="20">
        <f t="shared" si="0"/>
        <v>6.1293622413642656E-4</v>
      </c>
    </row>
    <row r="49" spans="2:4">
      <c r="B49" s="22" t="s">
        <v>62</v>
      </c>
      <c r="C49" s="10">
        <f>[2]SEI!$J$4</f>
        <v>2.4352991635540588</v>
      </c>
      <c r="D49" s="20">
        <f t="shared" si="0"/>
        <v>5.5904305589854855E-4</v>
      </c>
    </row>
    <row r="50" spans="2:4">
      <c r="B50" s="22" t="s">
        <v>50</v>
      </c>
      <c r="C50" s="9">
        <f>[2]KAVA!$J$4</f>
        <v>2.273531874073921</v>
      </c>
      <c r="D50" s="20">
        <f t="shared" si="0"/>
        <v>5.2190803724916769E-4</v>
      </c>
    </row>
    <row r="51" spans="2:4">
      <c r="B51" s="7" t="s">
        <v>25</v>
      </c>
      <c r="C51" s="1">
        <f>[2]POLIS!J4</f>
        <v>2.4764740735511768</v>
      </c>
      <c r="D51" s="20">
        <f t="shared" si="0"/>
        <v>5.684950968862124E-4</v>
      </c>
    </row>
    <row r="52" spans="2:4">
      <c r="B52" s="7" t="s">
        <v>28</v>
      </c>
      <c r="C52" s="1">
        <f>[2]ATLAS!O47</f>
        <v>2.2704325641847092</v>
      </c>
      <c r="D52" s="20">
        <f t="shared" si="0"/>
        <v>5.2119656504173966E-4</v>
      </c>
    </row>
    <row r="53" spans="2:4">
      <c r="B53" s="22" t="s">
        <v>63</v>
      </c>
      <c r="C53" s="10">
        <f>[2]MEME!$J$4</f>
        <v>1.5835558246857371</v>
      </c>
      <c r="D53" s="20">
        <f t="shared" si="0"/>
        <v>3.6351833099892956E-4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3.8951299847233027E-4</v>
      </c>
    </row>
    <row r="55" spans="2:4">
      <c r="B55" s="22" t="s">
        <v>43</v>
      </c>
      <c r="C55" s="9">
        <f>[2]TRX!$J$4</f>
        <v>0.97056827235883203</v>
      </c>
      <c r="D55" s="20">
        <f t="shared" si="0"/>
        <v>2.2280197072207131E-4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2024-01-06T23:57:18Z</dcterms:modified>
</cp:coreProperties>
</file>