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26" l="1"/>
  <c r="C41"/>
  <c r="C19"/>
  <c r="C31"/>
  <c r="C35"/>
  <c r="C15"/>
  <c r="C18"/>
  <c r="C32"/>
  <c r="C27"/>
  <c r="C21"/>
  <c r="C33" l="1"/>
  <c r="C50"/>
  <c r="C22"/>
  <c r="C24"/>
  <c r="C37"/>
  <c r="C42"/>
  <c r="C12"/>
  <c r="C47"/>
  <c r="C23"/>
  <c r="C14" l="1"/>
  <c r="C34"/>
  <c r="C39"/>
  <c r="C36"/>
  <c r="C20" l="1"/>
  <c r="C13" l="1"/>
  <c r="C48" l="1"/>
  <c r="C7" l="1"/>
  <c r="M9" l="1"/>
  <c r="D13"/>
  <c r="D30"/>
  <c r="D38"/>
  <c r="D42"/>
  <c r="D27"/>
  <c r="D17"/>
  <c r="D25"/>
  <c r="D32"/>
  <c r="D12"/>
  <c r="D28"/>
  <c r="D35"/>
  <c r="D41"/>
  <c r="D33"/>
  <c r="D21"/>
  <c r="D39"/>
  <c r="D20"/>
  <c r="D16"/>
  <c r="M8"/>
  <c r="D44"/>
  <c r="D19"/>
  <c r="Q3"/>
  <c r="N9"/>
  <c r="D43"/>
  <c r="D36"/>
  <c r="D50"/>
  <c r="D15"/>
  <c r="D29"/>
  <c r="D45"/>
  <c r="D46"/>
  <c r="D23"/>
  <c r="D40"/>
  <c r="D34"/>
  <c r="D22"/>
  <c r="D7"/>
  <c r="E7" s="1"/>
  <c r="D24"/>
  <c r="D37"/>
  <c r="D26"/>
  <c r="D18"/>
  <c r="D31"/>
  <c r="D14"/>
  <c r="D49"/>
  <c r="D47"/>
  <c r="N8"/>
  <c r="D48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M25" l="1"/>
  <c r="N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<sst xmlns="http://schemas.openxmlformats.org/spreadsheetml/2006/main" count="97" uniqueCount="60">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</sst>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946.72737690441306</c:v>
                </c:pt>
                <c:pt idx="1">
                  <c:v>855.97669154918208</c:v>
                </c:pt>
                <c:pt idx="2">
                  <c:v>195.74905574944427</c:v>
                </c:pt>
                <c:pt idx="3">
                  <c:v>679.04400204919943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946.72737690441306</v>
          </cell>
        </row>
      </sheetData>
      <sheetData sheetId="1">
        <row r="4">
          <cell r="J4">
            <v>855.97669154918208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0.96815848035741514</v>
          </cell>
        </row>
      </sheetData>
      <sheetData sheetId="4">
        <row r="46">
          <cell r="M46">
            <v>79.390000000000015</v>
          </cell>
          <cell r="O46">
            <v>0.94543557650059817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29.287501556321484</v>
          </cell>
        </row>
      </sheetData>
      <sheetData sheetId="8">
        <row r="4">
          <cell r="J4">
            <v>7.2819733151672787</v>
          </cell>
        </row>
      </sheetData>
      <sheetData sheetId="9">
        <row r="4">
          <cell r="J4">
            <v>19.612980865805973</v>
          </cell>
        </row>
      </sheetData>
      <sheetData sheetId="10">
        <row r="4">
          <cell r="J4">
            <v>10.273770482399076</v>
          </cell>
        </row>
      </sheetData>
      <sheetData sheetId="11">
        <row r="4">
          <cell r="J4">
            <v>33.637560780068725</v>
          </cell>
        </row>
      </sheetData>
      <sheetData sheetId="12">
        <row r="4">
          <cell r="J4">
            <v>2.2894546677067069</v>
          </cell>
        </row>
      </sheetData>
      <sheetData sheetId="13">
        <row r="4">
          <cell r="J4">
            <v>142.10850885362228</v>
          </cell>
        </row>
      </sheetData>
      <sheetData sheetId="14">
        <row r="4">
          <cell r="J4">
            <v>4.5736754570662237</v>
          </cell>
        </row>
      </sheetData>
      <sheetData sheetId="15">
        <row r="4">
          <cell r="J4">
            <v>30.057340138922818</v>
          </cell>
        </row>
      </sheetData>
      <sheetData sheetId="16">
        <row r="4">
          <cell r="J4">
            <v>3.7997164394352825</v>
          </cell>
        </row>
      </sheetData>
      <sheetData sheetId="17">
        <row r="4">
          <cell r="J4">
            <v>6.9651502916939618</v>
          </cell>
        </row>
      </sheetData>
      <sheetData sheetId="18">
        <row r="4">
          <cell r="J4">
            <v>8.39801659394886</v>
          </cell>
        </row>
      </sheetData>
      <sheetData sheetId="19">
        <row r="4">
          <cell r="J4">
            <v>9.1489503414651505</v>
          </cell>
        </row>
      </sheetData>
      <sheetData sheetId="20">
        <row r="4">
          <cell r="J4">
            <v>10.549792870603737</v>
          </cell>
        </row>
      </sheetData>
      <sheetData sheetId="21">
        <row r="4">
          <cell r="J4">
            <v>1.438013487819876</v>
          </cell>
        </row>
      </sheetData>
      <sheetData sheetId="22">
        <row r="4">
          <cell r="J4">
            <v>26.63164174953506</v>
          </cell>
        </row>
      </sheetData>
      <sheetData sheetId="23">
        <row r="4">
          <cell r="J4">
            <v>33.174101415481985</v>
          </cell>
        </row>
      </sheetData>
      <sheetData sheetId="24">
        <row r="4">
          <cell r="J4">
            <v>26.125651253391162</v>
          </cell>
        </row>
      </sheetData>
      <sheetData sheetId="25">
        <row r="4">
          <cell r="J4">
            <v>27.450089627807021</v>
          </cell>
        </row>
      </sheetData>
      <sheetData sheetId="26">
        <row r="4">
          <cell r="J4">
            <v>4.4871958234512235</v>
          </cell>
        </row>
      </sheetData>
      <sheetData sheetId="27">
        <row r="4">
          <cell r="J4">
            <v>195.74905574944427</v>
          </cell>
        </row>
      </sheetData>
      <sheetData sheetId="28">
        <row r="4">
          <cell r="J4">
            <v>0.71774302301808623</v>
          </cell>
        </row>
      </sheetData>
      <sheetData sheetId="29">
        <row r="4">
          <cell r="J4">
            <v>10.540389405888503</v>
          </cell>
        </row>
      </sheetData>
      <sheetData sheetId="30">
        <row r="4">
          <cell r="J4">
            <v>21.281280383343489</v>
          </cell>
        </row>
      </sheetData>
      <sheetData sheetId="31">
        <row r="4">
          <cell r="J4">
            <v>4.45213529299774</v>
          </cell>
        </row>
      </sheetData>
      <sheetData sheetId="32">
        <row r="4">
          <cell r="J4">
            <v>2.4418396004180449</v>
          </cell>
        </row>
      </sheetData>
      <sheetData sheetId="33">
        <row r="4">
          <cell r="J4">
            <v>1.4812751698795277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13.11+0.42896</f>
        <v>13.538959999999999</v>
      </c>
      <c r="J2" t="s">
        <v>6</v>
      </c>
      <c r="K2" s="9">
        <v>16.47</v>
      </c>
      <c r="M2" t="s">
        <v>7</v>
      </c>
      <c r="N2" s="9">
        <f>15.33</f>
        <v>15.33</v>
      </c>
      <c r="P2" t="s">
        <v>8</v>
      </c>
      <c r="Q2" s="10">
        <f>N2+K2+H2</f>
        <v>45.33896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1.6778443569079749E-2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2702.214887413822</v>
      </c>
      <c r="D7" s="20">
        <f>(C7*[1]Feuil1!$K$2-C4)/C4</f>
        <v>2.7157705742096111E-2</v>
      </c>
      <c r="E7" s="31">
        <f>C7-C7/(1+D7)</f>
        <v>71.445656644591509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946.72737690441306</v>
      </c>
    </row>
    <row r="9" spans="2:20">
      <c r="M9" s="17" t="str">
        <f>IF(C13&gt;C7*[2]Params!F8,B13,"Others")</f>
        <v>BTC</v>
      </c>
      <c r="N9" s="18">
        <f>IF(C13&gt;C7*0.1,C13,C7)</f>
        <v>855.97669154918208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195.74905574944427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679.04400204919943</v>
      </c>
    </row>
    <row r="12" spans="2:20">
      <c r="B12" s="7" t="s">
        <v>19</v>
      </c>
      <c r="C12" s="1">
        <f>[2]ETH!J4</f>
        <v>946.72737690441306</v>
      </c>
      <c r="D12" s="20">
        <f>C12/$C$7</f>
        <v>0.35035236513350965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855.97669154918208</v>
      </c>
      <c r="D13" s="20">
        <f t="shared" ref="D13:D50" si="0">C13/$C$7</f>
        <v>0.31676854995362785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195.74905574944427</v>
      </c>
      <c r="D14" s="20">
        <f t="shared" si="0"/>
        <v>7.2440225483617102E-2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142.10850885362228</v>
      </c>
      <c r="D15" s="20">
        <f t="shared" si="0"/>
        <v>5.2589640267147096E-2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2.9379602773183185E-2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2.5590118802942652E-2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33.637560780068725</v>
      </c>
      <c r="D18" s="20">
        <f>C18/$C$7</f>
        <v>1.2448144274810743E-2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33.174101415481985</v>
      </c>
      <c r="D19" s="20">
        <f>C19/$C$7</f>
        <v>1.227663335362331E-2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30.057340138922818</v>
      </c>
      <c r="D20" s="20">
        <f t="shared" si="0"/>
        <v>1.1123223500440949E-2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29.287501556321484</v>
      </c>
      <c r="D21" s="20">
        <f t="shared" si="0"/>
        <v>1.0838331804304187E-2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27.450089627807021</v>
      </c>
      <c r="D22" s="20">
        <f t="shared" si="0"/>
        <v>1.0158366662718805E-2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26.63164174953506</v>
      </c>
      <c r="D23" s="20">
        <f t="shared" si="0"/>
        <v>9.8554862803761339E-3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26.125651253391162</v>
      </c>
      <c r="D24" s="20">
        <f t="shared" si="0"/>
        <v>9.6682359996894777E-3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8.3881806632928428E-3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21.281280383343489</v>
      </c>
      <c r="D26" s="20">
        <f t="shared" si="0"/>
        <v>7.8754952030150802E-3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19.612980865805973</v>
      </c>
      <c r="D27" s="20">
        <f t="shared" si="0"/>
        <v>7.2581129491802723E-3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6.0950000966661661E-3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15.33</v>
      </c>
      <c r="D29" s="20">
        <f t="shared" si="0"/>
        <v>5.673123951541733E-3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13.538959999999999</v>
      </c>
      <c r="D30" s="20">
        <f t="shared" si="0"/>
        <v>5.0103195208718492E-3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10.549792870603737</v>
      </c>
      <c r="D31" s="20">
        <f t="shared" si="0"/>
        <v>3.9041280246592479E-3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10.273770482399076</v>
      </c>
      <c r="D32" s="20">
        <f t="shared" si="0"/>
        <v>3.801981304392737E-3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10.540389405888503</v>
      </c>
      <c r="D33" s="20">
        <f t="shared" si="0"/>
        <v>3.9006481146198822E-3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9.1489503414651505</v>
      </c>
      <c r="D34" s="20">
        <f t="shared" si="0"/>
        <v>3.3857227210457833E-3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8.39801659394886</v>
      </c>
      <c r="D35" s="20">
        <f t="shared" si="0"/>
        <v>3.1078270766194522E-3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7.2819733151672787</v>
      </c>
      <c r="D36" s="20">
        <f t="shared" si="0"/>
        <v>2.6948165185103224E-3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6.9651502916939618</v>
      </c>
      <c r="D37" s="20">
        <f t="shared" si="0"/>
        <v>2.5775708379580497E-3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1.9983606874315303E-3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4.5736754570662237</v>
      </c>
      <c r="D39" s="20">
        <f t="shared" si="0"/>
        <v>1.6925654130502919E-3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4.45213529299774</v>
      </c>
      <c r="D40" s="20">
        <f t="shared" si="0"/>
        <v>1.6475874341950259E-3</v>
      </c>
    </row>
    <row r="41" spans="2:14">
      <c r="B41" s="22" t="s">
        <v>56</v>
      </c>
      <c r="C41" s="9">
        <f>[2]SHIB!$J$4</f>
        <v>4.4871958234512235</v>
      </c>
      <c r="D41" s="20">
        <f t="shared" si="0"/>
        <v>1.6605621722947921E-3</v>
      </c>
    </row>
    <row r="42" spans="2:14">
      <c r="B42" s="22" t="s">
        <v>33</v>
      </c>
      <c r="C42" s="1">
        <f>[2]EGLD!$J$4</f>
        <v>3.7997164394352825</v>
      </c>
      <c r="D42" s="20">
        <f t="shared" si="0"/>
        <v>1.406148880732366E-3</v>
      </c>
    </row>
    <row r="43" spans="2:14">
      <c r="B43" s="22" t="s">
        <v>50</v>
      </c>
      <c r="C43" s="9">
        <f>[2]KAVA!$J$4</f>
        <v>2.4418396004180449</v>
      </c>
      <c r="D43" s="20">
        <f t="shared" si="0"/>
        <v>9.036437523127661E-4</v>
      </c>
    </row>
    <row r="44" spans="2:14">
      <c r="B44" s="22" t="s">
        <v>36</v>
      </c>
      <c r="C44" s="9">
        <f>[2]AMP!$J$4</f>
        <v>2.2894546677067069</v>
      </c>
      <c r="D44" s="20">
        <f t="shared" si="0"/>
        <v>8.4725114881512964E-4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6.2792696757878153E-4</v>
      </c>
    </row>
    <row r="46" spans="2:14">
      <c r="B46" s="22" t="s">
        <v>40</v>
      </c>
      <c r="C46" s="9">
        <f>[2]SHPING!$J$4</f>
        <v>1.4812751698795277</v>
      </c>
      <c r="D46" s="20">
        <f t="shared" si="0"/>
        <v>5.481707531029092E-4</v>
      </c>
    </row>
    <row r="47" spans="2:14">
      <c r="B47" s="22" t="s">
        <v>23</v>
      </c>
      <c r="C47" s="9">
        <f>[2]LUNA!J4</f>
        <v>1.438013487819876</v>
      </c>
      <c r="D47" s="20">
        <f t="shared" si="0"/>
        <v>5.3216104112139629E-4</v>
      </c>
    </row>
    <row r="48" spans="2:14">
      <c r="B48" s="7" t="s">
        <v>28</v>
      </c>
      <c r="C48" s="1">
        <f>[2]ATLAS!O46</f>
        <v>0.94543557650059817</v>
      </c>
      <c r="D48" s="20">
        <f t="shared" si="0"/>
        <v>3.4987431269962229E-4</v>
      </c>
    </row>
    <row r="49" spans="2:4">
      <c r="B49" s="7" t="s">
        <v>25</v>
      </c>
      <c r="C49" s="1">
        <f>[2]POLIS!J4</f>
        <v>0.96815848035741514</v>
      </c>
      <c r="D49" s="20">
        <f t="shared" si="0"/>
        <v>3.5828330487957583E-4</v>
      </c>
    </row>
    <row r="50" spans="2:4">
      <c r="B50" s="22" t="s">
        <v>43</v>
      </c>
      <c r="C50" s="9">
        <f>[2]TRX!$J$4</f>
        <v>0.71774302301808623</v>
      </c>
      <c r="D50" s="20">
        <f t="shared" si="0"/>
        <v>2.6561285942177911E-4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2023-08-14T20:34:13Z</dcterms:modified>
</cp:coreProperties>
</file>