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/>
  <c r="C46"/>
  <c r="C28"/>
  <c r="C16" l="1"/>
  <c r="T2"/>
  <c r="C23" i="2" l="1"/>
  <c r="C19" i="1" l="1"/>
  <c r="C4"/>
  <c r="C37"/>
  <c r="C30"/>
  <c r="Q2" l="1"/>
  <c r="C45" l="1"/>
  <c r="C42" l="1"/>
  <c r="C48" l="1"/>
  <c r="C44" l="1"/>
  <c r="C18" l="1"/>
  <c r="C47" l="1"/>
  <c r="C39"/>
  <c r="C49" l="1"/>
  <c r="C32"/>
  <c r="C33"/>
  <c r="C21"/>
  <c r="C40" l="1"/>
  <c r="C31" l="1"/>
  <c r="C43" l="1"/>
  <c r="C17" l="1"/>
  <c r="C15" l="1"/>
  <c r="C26"/>
  <c r="C14"/>
  <c r="C24"/>
  <c r="C20" l="1"/>
  <c r="C36"/>
  <c r="C23"/>
  <c r="C35"/>
  <c r="C38" l="1"/>
  <c r="C29" l="1"/>
  <c r="C25"/>
  <c r="C27"/>
  <c r="C22" l="1"/>
  <c r="C12" l="1"/>
  <c r="C34" l="1"/>
  <c r="C13" l="1"/>
  <c r="C50" l="1"/>
  <c r="C7" s="1"/>
  <c r="D28" s="1"/>
  <c r="D43" l="1"/>
  <c r="D42"/>
  <c r="M9"/>
  <c r="D26"/>
  <c r="D50"/>
  <c r="D20"/>
  <c r="D13"/>
  <c r="D18"/>
  <c r="N8"/>
  <c r="D29"/>
  <c r="D7"/>
  <c r="E7" s="1"/>
  <c r="D44"/>
  <c r="D33"/>
  <c r="D47"/>
  <c r="D21"/>
  <c r="D19"/>
  <c r="D41"/>
  <c r="D17"/>
  <c r="D46"/>
  <c r="D36"/>
  <c r="D35"/>
  <c r="D49"/>
  <c r="D32"/>
  <c r="M8"/>
  <c r="N9"/>
  <c r="D23"/>
  <c r="D34"/>
  <c r="D24"/>
  <c r="D40"/>
  <c r="D16"/>
  <c r="D27"/>
  <c r="D25"/>
  <c r="D45"/>
  <c r="D48"/>
  <c r="D15"/>
  <c r="D22"/>
  <c r="D31"/>
  <c r="D30"/>
  <c r="D38"/>
  <c r="D14"/>
  <c r="D37"/>
  <c r="D39"/>
  <c r="Q3"/>
  <c r="D12"/>
  <c r="M10"/>
  <c r="N10"/>
  <c r="N11" l="1"/>
  <c r="M11"/>
  <c r="M12" l="1"/>
  <c r="N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<sst xmlns="http://schemas.openxmlformats.org/spreadsheetml/2006/main" count="92" uniqueCount="59">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</sst>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871.74600598409597</c:v>
                </c:pt>
                <c:pt idx="1">
                  <c:v>757.17366166976069</c:v>
                </c:pt>
                <c:pt idx="2">
                  <c:v>895.74794371360088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  <sheetName val="CakeDefi"/>
      <sheetName val="Land Big Time"/>
      <sheetName val="P2E Ayman"/>
      <sheetName val=""/>
    </sheetNames>
    <sheetDataSet>
      <sheetData sheetId="0">
        <row r="4">
          <cell r="J4">
            <v>871.74600598409597</v>
          </cell>
        </row>
      </sheetData>
      <sheetData sheetId="1">
        <row r="4">
          <cell r="J4">
            <v>757.17366166976069</v>
          </cell>
        </row>
      </sheetData>
      <sheetData sheetId="2">
        <row r="2">
          <cell r="Y2">
            <v>66.19</v>
          </cell>
        </row>
      </sheetData>
      <sheetData sheetId="3">
        <row r="4">
          <cell r="J4">
            <v>0.90742859030520284</v>
          </cell>
        </row>
      </sheetData>
      <sheetData sheetId="4">
        <row r="46">
          <cell r="M46">
            <v>76.27000000000001</v>
          </cell>
          <cell r="O46">
            <v>0.54103799639614714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27.239346929057124</v>
          </cell>
        </row>
      </sheetData>
      <sheetData sheetId="8">
        <row r="4">
          <cell r="J4">
            <v>10.176197086566956</v>
          </cell>
        </row>
      </sheetData>
      <sheetData sheetId="9">
        <row r="4">
          <cell r="J4">
            <v>22.017984554921636</v>
          </cell>
        </row>
      </sheetData>
      <sheetData sheetId="10">
        <row r="4">
          <cell r="J4">
            <v>12.605757516912174</v>
          </cell>
        </row>
      </sheetData>
      <sheetData sheetId="11">
        <row r="4">
          <cell r="J4">
            <v>26.352298312874805</v>
          </cell>
        </row>
      </sheetData>
      <sheetData sheetId="12">
        <row r="4">
          <cell r="J4">
            <v>2.7389339612760115</v>
          </cell>
        </row>
      </sheetData>
      <sheetData sheetId="13">
        <row r="4">
          <cell r="J4">
            <v>130.75117157665431</v>
          </cell>
        </row>
      </sheetData>
      <sheetData sheetId="14">
        <row r="4">
          <cell r="J4">
            <v>4.4074557136050769</v>
          </cell>
        </row>
      </sheetData>
      <sheetData sheetId="15">
        <row r="4">
          <cell r="J4">
            <v>23.425262060055669</v>
          </cell>
        </row>
      </sheetData>
      <sheetData sheetId="16">
        <row r="4">
          <cell r="J4">
            <v>4.4733646034037866</v>
          </cell>
        </row>
      </sheetData>
      <sheetData sheetId="17">
        <row r="4">
          <cell r="J4">
            <v>5.3244657729884501</v>
          </cell>
        </row>
      </sheetData>
      <sheetData sheetId="18">
        <row r="4">
          <cell r="J4">
            <v>7.4393153864485271</v>
          </cell>
        </row>
      </sheetData>
      <sheetData sheetId="19">
        <row r="4">
          <cell r="J4">
            <v>4.8742472887241135</v>
          </cell>
        </row>
      </sheetData>
      <sheetData sheetId="20">
        <row r="4">
          <cell r="J4">
            <v>11.143536002400172</v>
          </cell>
        </row>
      </sheetData>
      <sheetData sheetId="21">
        <row r="4">
          <cell r="J4">
            <v>1.4492997223536028</v>
          </cell>
        </row>
      </sheetData>
      <sheetData sheetId="22">
        <row r="4">
          <cell r="J4">
            <v>29.583659884626289</v>
          </cell>
        </row>
      </sheetData>
      <sheetData sheetId="23">
        <row r="4">
          <cell r="J4">
            <v>33.763605991779237</v>
          </cell>
        </row>
      </sheetData>
      <sheetData sheetId="24">
        <row r="4">
          <cell r="J4">
            <v>30.050582447985885</v>
          </cell>
        </row>
      </sheetData>
      <sheetData sheetId="25">
        <row r="4">
          <cell r="J4">
            <v>25.168948881198517</v>
          </cell>
        </row>
      </sheetData>
      <sheetData sheetId="26">
        <row r="4">
          <cell r="J4">
            <v>3.7921256540475827</v>
          </cell>
        </row>
      </sheetData>
      <sheetData sheetId="27">
        <row r="4">
          <cell r="J4">
            <v>116.72816624333014</v>
          </cell>
        </row>
      </sheetData>
      <sheetData sheetId="28">
        <row r="4">
          <cell r="J4">
            <v>0.71301337470408055</v>
          </cell>
        </row>
      </sheetData>
      <sheetData sheetId="29">
        <row r="4">
          <cell r="J4">
            <v>5.7780535674952089</v>
          </cell>
        </row>
      </sheetData>
      <sheetData sheetId="30">
        <row r="4">
          <cell r="J4">
            <v>19.821979606177795</v>
          </cell>
        </row>
      </sheetData>
      <sheetData sheetId="31">
        <row r="4">
          <cell r="J4">
            <v>3.0614113338200477</v>
          </cell>
        </row>
      </sheetData>
      <sheetData sheetId="32">
        <row r="4">
          <cell r="J4">
            <v>3.1190057357257999</v>
          </cell>
        </row>
      </sheetData>
      <sheetData sheetId="33">
        <row r="4">
          <cell r="J4">
            <v>2.2290045520743829</v>
          </cell>
        </row>
      </sheetData>
      <sheetData sheetId="34">
        <row r="8">
          <cell r="F8">
            <v>0.06</v>
          </cell>
        </row>
      </sheetData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24" sqref="C2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109.18+15.37</f>
        <v>124.55000000000001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181.17000000000002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7.106592274037396E-2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2549.3231216017653</v>
      </c>
      <c r="D7" s="20">
        <f>(C7*[1]Feuil1!$K$2-C4)/C4</f>
        <v>2.9125612932700336E-2</v>
      </c>
      <c r="E7" s="32">
        <f>C7-C7/(1+D7)</f>
        <v>72.149208558287228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871.74600598409597</v>
      </c>
    </row>
    <row r="9" spans="2:20">
      <c r="M9" s="17" t="str">
        <f>IF(C13&gt;C7*[2]Params!F8,B13,"Others")</f>
        <v>BTC</v>
      </c>
      <c r="N9" s="18">
        <f>IF(C13&gt;C7*0.1,C13,C7)</f>
        <v>757.17366166976069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895.74794371360088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871.74600598409597</v>
      </c>
      <c r="D12" s="30">
        <f>C12/$C$7</f>
        <v>0.34195194740020607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757.17366166976069</v>
      </c>
      <c r="D13" s="30">
        <f t="shared" ref="D13:D50" si="0">C13/$C$7</f>
        <v>0.29700968671010242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130.75117157665431</v>
      </c>
      <c r="D14" s="30">
        <f t="shared" si="0"/>
        <v>5.1288583416017518E-2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116.72816624333014</v>
      </c>
      <c r="D15" s="30">
        <f t="shared" si="0"/>
        <v>4.5787905524501994E-2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124.55000000000001</v>
      </c>
      <c r="D16" s="30">
        <f t="shared" si="0"/>
        <v>4.88561057421956E-2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66.19</v>
      </c>
      <c r="D17" s="30">
        <f t="shared" si="0"/>
        <v>2.5963754629272792E-2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[2]ATLAS!M46</f>
        <v>76.27000000000001</v>
      </c>
      <c r="D18" s="30">
        <f>C18/$C$7</f>
        <v>2.9917745362964741E-2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1.5400166290153344E-2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33.763605991779237</v>
      </c>
      <c r="D20" s="30">
        <f t="shared" si="0"/>
        <v>1.3244145359873104E-2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29.583659884626289</v>
      </c>
      <c r="D21" s="30">
        <f t="shared" si="0"/>
        <v>1.1604515580605795E-2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30.050582447985885</v>
      </c>
      <c r="D22" s="30">
        <f t="shared" si="0"/>
        <v>1.178767108545456E-2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26.352298312874805</v>
      </c>
      <c r="D23" s="30">
        <f t="shared" si="0"/>
        <v>1.0336978506011193E-2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27.239346929057124</v>
      </c>
      <c r="D24" s="30">
        <f t="shared" si="0"/>
        <v>1.0684933070368252E-2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25.168948881198517</v>
      </c>
      <c r="D25" s="30">
        <f t="shared" si="0"/>
        <v>9.8727966917683679E-3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23.425262060055669</v>
      </c>
      <c r="D26" s="30">
        <f t="shared" si="0"/>
        <v>9.188816380929124E-3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22.017984554921636</v>
      </c>
      <c r="D27" s="30">
        <f t="shared" si="0"/>
        <v>8.6367963199139378E-3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7.845219709706237E-3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19.821979606177795</v>
      </c>
      <c r="D29" s="30">
        <f t="shared" si="0"/>
        <v>7.7753892545890562E-3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6.809650708025014E-3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12.605757516912174</v>
      </c>
      <c r="D31" s="30">
        <f t="shared" si="0"/>
        <v>4.9447468663728475E-3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11.143536002400172</v>
      </c>
      <c r="D32" s="30">
        <f t="shared" si="0"/>
        <v>4.3711744140925443E-3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10.176197086566956</v>
      </c>
      <c r="D33" s="30">
        <f t="shared" si="0"/>
        <v>3.9917250976695138E-3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7.4393153864485271</v>
      </c>
      <c r="D34" s="30">
        <f t="shared" si="0"/>
        <v>2.918153184824343E-3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5.7780535674952089</v>
      </c>
      <c r="D35" s="30">
        <f t="shared" si="0"/>
        <v>2.2665049865725926E-3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5.3244657729884501</v>
      </c>
      <c r="D36" s="30">
        <f t="shared" si="0"/>
        <v>2.0885801912952622E-3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2.1182093216206843E-3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4.8742472887241135</v>
      </c>
      <c r="D38" s="30">
        <f t="shared" si="0"/>
        <v>1.9119770449740302E-3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4.4733646034037866</v>
      </c>
      <c r="D39" s="30">
        <f t="shared" si="0"/>
        <v>1.7547264077662807E-3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4.4074557136050769</v>
      </c>
      <c r="D40" s="30">
        <f t="shared" si="0"/>
        <v>1.7288729217015959E-3</v>
      </c>
    </row>
    <row r="41" spans="2:14">
      <c r="B41" s="22" t="s">
        <v>56</v>
      </c>
      <c r="C41" s="9">
        <f>[2]SHIB!$J$4</f>
        <v>3.7921256540475827</v>
      </c>
      <c r="D41" s="30">
        <f t="shared" si="0"/>
        <v>1.4875029461408377E-3</v>
      </c>
    </row>
    <row r="42" spans="2:14">
      <c r="B42" s="22" t="s">
        <v>37</v>
      </c>
      <c r="C42" s="9">
        <f>[2]GRT!$J$4</f>
        <v>3.0614113338200477</v>
      </c>
      <c r="D42" s="30">
        <f t="shared" si="0"/>
        <v>1.2008722267801549E-3</v>
      </c>
    </row>
    <row r="43" spans="2:14">
      <c r="B43" s="22" t="s">
        <v>50</v>
      </c>
      <c r="C43" s="9">
        <f>[2]KAVA!$J$4</f>
        <v>3.1190057357257999</v>
      </c>
      <c r="D43" s="30">
        <f t="shared" si="0"/>
        <v>1.2234642636301425E-3</v>
      </c>
    </row>
    <row r="44" spans="2:14">
      <c r="B44" s="22" t="s">
        <v>36</v>
      </c>
      <c r="C44" s="9">
        <f>[2]AMP!$J$4</f>
        <v>2.7389339612760115</v>
      </c>
      <c r="D44" s="30">
        <f t="shared" si="0"/>
        <v>1.0743769348293174E-3</v>
      </c>
    </row>
    <row r="45" spans="2:14">
      <c r="B45" s="22" t="s">
        <v>40</v>
      </c>
      <c r="C45" s="9">
        <f>[2]SHPING!$J$4</f>
        <v>2.2290045520743829</v>
      </c>
      <c r="D45" s="30">
        <f t="shared" si="0"/>
        <v>8.7435152224794356E-4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6.6558592970117E-4</v>
      </c>
    </row>
    <row r="47" spans="2:14">
      <c r="B47" s="22" t="s">
        <v>23</v>
      </c>
      <c r="C47" s="9">
        <f>[2]LUNA!J4</f>
        <v>1.4492997223536028</v>
      </c>
      <c r="D47" s="30">
        <f t="shared" si="0"/>
        <v>5.6850373735401318E-4</v>
      </c>
    </row>
    <row r="48" spans="2:14">
      <c r="B48" s="7" t="s">
        <v>25</v>
      </c>
      <c r="C48" s="1">
        <f>[2]POLIS!J4</f>
        <v>0.90742859030520284</v>
      </c>
      <c r="D48" s="30">
        <f t="shared" si="0"/>
        <v>3.559488330906662E-4</v>
      </c>
    </row>
    <row r="49" spans="2:4">
      <c r="B49" s="22" t="s">
        <v>43</v>
      </c>
      <c r="C49" s="9">
        <f>[2]TRX!$J$4</f>
        <v>0.71301337470408055</v>
      </c>
      <c r="D49" s="30">
        <f t="shared" si="0"/>
        <v>2.7968732902563056E-4</v>
      </c>
    </row>
    <row r="50" spans="2:4">
      <c r="B50" s="7" t="s">
        <v>28</v>
      </c>
      <c r="C50" s="1">
        <f>[2]ATLAS!O46</f>
        <v>0.54103799639614714</v>
      </c>
      <c r="D50" s="30">
        <f t="shared" si="0"/>
        <v>2.1222809765135129E-4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2023-05-22T09:07:21Z</dcterms:modified>
</cp:coreProperties>
</file>