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4" l="1"/>
  <c r="C38"/>
  <c r="C35"/>
  <c r="C23" l="1"/>
  <c r="C20"/>
  <c r="C44" l="1"/>
  <c r="C16" l="1"/>
  <c r="C12" l="1"/>
  <c r="C13" l="1"/>
  <c r="C28" l="1"/>
  <c r="C31" l="1"/>
  <c r="C49" l="1"/>
  <c r="C52" l="1"/>
  <c r="C33" l="1"/>
  <c r="C39" l="1"/>
  <c r="C26" l="1"/>
  <c r="C17" l="1"/>
  <c r="C22" l="1"/>
  <c r="C30" l="1"/>
  <c r="C25"/>
  <c r="C24" l="1"/>
  <c r="C15" l="1"/>
  <c r="C7" s="1"/>
  <c r="D15" l="1"/>
  <c r="D49"/>
  <c r="D43"/>
  <c r="D22"/>
  <c r="D29"/>
  <c r="D31"/>
  <c r="D30"/>
  <c r="D34"/>
  <c r="D12"/>
  <c r="D53"/>
  <c r="D50"/>
  <c r="D7"/>
  <c r="E7" s="1"/>
  <c r="N9"/>
  <c r="D55"/>
  <c r="D23"/>
  <c r="D46"/>
  <c r="D47"/>
  <c r="D28"/>
  <c r="D20"/>
  <c r="D27"/>
  <c r="M8"/>
  <c r="D52"/>
  <c r="D39"/>
  <c r="D38"/>
  <c r="D45"/>
  <c r="D25"/>
  <c r="D41"/>
  <c r="D19"/>
  <c r="D44"/>
  <c r="D37"/>
  <c r="N8"/>
  <c r="D33"/>
  <c r="M9"/>
  <c r="Q3"/>
  <c r="D35"/>
  <c r="D17"/>
  <c r="D54"/>
  <c r="D40"/>
  <c r="D24"/>
  <c r="D21"/>
  <c r="D51"/>
  <c r="D18"/>
  <c r="D42"/>
  <c r="D48"/>
  <c r="D13"/>
  <c r="D16"/>
  <c r="D32"/>
  <c r="D36"/>
  <c r="D14"/>
  <c r="D26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<sst xmlns="http://schemas.openxmlformats.org/spreadsheetml/2006/main" count="107" uniqueCount="67">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</sst>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1271.0084401547447</c:v>
                </c:pt>
                <c:pt idx="1">
                  <c:v>1284.2745268598865</c:v>
                </c:pt>
                <c:pt idx="2">
                  <c:v>596.75</c:v>
                </c:pt>
                <c:pt idx="3">
                  <c:v>267.08967210453591</c:v>
                </c:pt>
                <c:pt idx="4">
                  <c:v>1067.5914055024361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1284.2745268598865</v>
          </cell>
        </row>
      </sheetData>
      <sheetData sheetId="1">
        <row r="4">
          <cell r="J4">
            <v>1271.0084401547447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3.2828791346112998</v>
          </cell>
        </row>
      </sheetData>
      <sheetData sheetId="4">
        <row r="47">
          <cell r="M47">
            <v>112.44999999999999</v>
          </cell>
          <cell r="O47">
            <v>2.2922985227420511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4.3258989463722308</v>
          </cell>
        </row>
      </sheetData>
      <sheetData sheetId="8">
        <row r="4">
          <cell r="J4">
            <v>45.437745915130584</v>
          </cell>
        </row>
      </sheetData>
      <sheetData sheetId="9">
        <row r="4">
          <cell r="J4">
            <v>12.068062519875118</v>
          </cell>
        </row>
      </sheetData>
      <sheetData sheetId="10">
        <row r="4">
          <cell r="J4">
            <v>24.93890849478791</v>
          </cell>
        </row>
      </sheetData>
      <sheetData sheetId="11">
        <row r="4">
          <cell r="J4">
            <v>14.60872335889762</v>
          </cell>
        </row>
      </sheetData>
      <sheetData sheetId="12">
        <row r="4">
          <cell r="J4">
            <v>66.052800695299211</v>
          </cell>
        </row>
      </sheetData>
      <sheetData sheetId="13">
        <row r="4">
          <cell r="J4">
            <v>3.8325281575410983</v>
          </cell>
        </row>
      </sheetData>
      <sheetData sheetId="14">
        <row r="4">
          <cell r="J4">
            <v>190.63388552095597</v>
          </cell>
        </row>
      </sheetData>
      <sheetData sheetId="15">
        <row r="4">
          <cell r="J4">
            <v>5.7972153643472284</v>
          </cell>
        </row>
      </sheetData>
      <sheetData sheetId="16">
        <row r="4">
          <cell r="J4">
            <v>40.229607395155334</v>
          </cell>
        </row>
      </sheetData>
      <sheetData sheetId="17">
        <row r="4">
          <cell r="J4">
            <v>5.4223779397944885</v>
          </cell>
        </row>
      </sheetData>
      <sheetData sheetId="18">
        <row r="4">
          <cell r="J4">
            <v>5.3025468835281053</v>
          </cell>
        </row>
      </sheetData>
      <sheetData sheetId="19">
        <row r="4">
          <cell r="J4">
            <v>13.950940855700876</v>
          </cell>
        </row>
      </sheetData>
      <sheetData sheetId="20">
        <row r="4">
          <cell r="J4">
            <v>2.5811708193960712</v>
          </cell>
        </row>
      </sheetData>
      <sheetData sheetId="21">
        <row r="4">
          <cell r="J4">
            <v>14.383117937128155</v>
          </cell>
        </row>
      </sheetData>
      <sheetData sheetId="22">
        <row r="4">
          <cell r="J4">
            <v>8.584308479941793</v>
          </cell>
        </row>
      </sheetData>
      <sheetData sheetId="23">
        <row r="4">
          <cell r="J4">
            <v>11.861907999380707</v>
          </cell>
        </row>
      </sheetData>
      <sheetData sheetId="24">
        <row r="4">
          <cell r="J4">
            <v>4.0390429583218745</v>
          </cell>
        </row>
      </sheetData>
      <sheetData sheetId="25">
        <row r="4">
          <cell r="J4">
            <v>20.432650636166954</v>
          </cell>
        </row>
      </sheetData>
      <sheetData sheetId="26">
        <row r="4">
          <cell r="J4">
            <v>52.652277771070615</v>
          </cell>
        </row>
      </sheetData>
      <sheetData sheetId="27">
        <row r="4">
          <cell r="J4">
            <v>2.0033637382754157</v>
          </cell>
        </row>
      </sheetData>
      <sheetData sheetId="28">
        <row r="4">
          <cell r="J4">
            <v>38.665304571426574</v>
          </cell>
        </row>
      </sheetData>
      <sheetData sheetId="29">
        <row r="4">
          <cell r="J4">
            <v>42.108802587053482</v>
          </cell>
        </row>
      </sheetData>
      <sheetData sheetId="30">
        <row r="4">
          <cell r="J4">
            <v>2.2553742555061111</v>
          </cell>
        </row>
      </sheetData>
      <sheetData sheetId="31">
        <row r="4">
          <cell r="J4">
            <v>4.8463897586239657</v>
          </cell>
        </row>
      </sheetData>
      <sheetData sheetId="32">
        <row r="4">
          <cell r="J4">
            <v>2.9527061374588488</v>
          </cell>
        </row>
      </sheetData>
      <sheetData sheetId="33">
        <row r="4">
          <cell r="J4">
            <v>267.08967210453591</v>
          </cell>
        </row>
      </sheetData>
      <sheetData sheetId="34">
        <row r="4">
          <cell r="J4">
            <v>0.99055388191937577</v>
          </cell>
        </row>
      </sheetData>
      <sheetData sheetId="35">
        <row r="4">
          <cell r="J4">
            <v>14.296118228349059</v>
          </cell>
        </row>
      </sheetData>
      <sheetData sheetId="36">
        <row r="4">
          <cell r="J4">
            <v>20.019214526658125</v>
          </cell>
        </row>
      </sheetData>
      <sheetData sheetId="37">
        <row r="4">
          <cell r="J4">
            <v>9.6251096827426306</v>
          </cell>
        </row>
      </sheetData>
      <sheetData sheetId="38">
        <row r="4">
          <cell r="J4">
            <v>6.990778228277307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25" sqref="N2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596.75</f>
        <v>596.75</v>
      </c>
      <c r="P2" t="s">
        <v>8</v>
      </c>
      <c r="Q2" s="10">
        <f>N2+K2+H2</f>
        <v>673.68000000000006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0.15014997463624102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4486.7140446216026</v>
      </c>
      <c r="D7" s="20">
        <f>(C7*[1]Feuil1!$K$2-C4)/C4</f>
        <v>0.57398218219184982</v>
      </c>
      <c r="E7" s="31">
        <f>C7-C7/(1+D7)</f>
        <v>1636.1645940721519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1271.0084401547447</v>
      </c>
    </row>
    <row r="9" spans="2:20">
      <c r="M9" s="17" t="str">
        <f>IF(C13&gt;C7*Params!F8,B13,"Others")</f>
        <v>ETH</v>
      </c>
      <c r="N9" s="18">
        <f>IF(C13&gt;C7*0.1,C13,C7)</f>
        <v>1284.2745268598865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596.75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267.08967210453591</v>
      </c>
    </row>
    <row r="12" spans="2:20">
      <c r="B12" s="7" t="s">
        <v>4</v>
      </c>
      <c r="C12" s="1">
        <f>[2]BTC!J4</f>
        <v>1271.0084401547447</v>
      </c>
      <c r="D12" s="20">
        <f>C12/$C$7</f>
        <v>0.28328269364042746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1067.5914055024361</v>
      </c>
    </row>
    <row r="13" spans="2:20">
      <c r="B13" s="7" t="s">
        <v>19</v>
      </c>
      <c r="C13" s="1">
        <f>[2]ETH!J4</f>
        <v>1284.2745268598865</v>
      </c>
      <c r="D13" s="20">
        <f t="shared" ref="D13:D55" si="0">C13/$C$7</f>
        <v>0.28623944251570832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596.75</v>
      </c>
      <c r="D14" s="20">
        <f t="shared" si="0"/>
        <v>0.13300379611117569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267.08967210453591</v>
      </c>
      <c r="D15" s="20">
        <f t="shared" si="0"/>
        <v>5.9529015989932904E-2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190.63388552095597</v>
      </c>
      <c r="D16" s="20">
        <f t="shared" si="0"/>
        <v>4.2488530275174581E-2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2.5062885417179225E-2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2.362530772984436E-2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1.3941160363224195E-2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66.052800695299211</v>
      </c>
      <c r="D20" s="20">
        <f t="shared" si="0"/>
        <v>1.4721865498533221E-2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1.1300029263236878E-2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38.665304571426574</v>
      </c>
      <c r="D22" s="20">
        <f t="shared" si="0"/>
        <v>8.6177331978123644E-3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52.652277771070615</v>
      </c>
      <c r="D23" s="20">
        <f t="shared" si="0"/>
        <v>1.1735153443573463E-2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45.437745915130584</v>
      </c>
      <c r="D24" s="20">
        <f t="shared" si="0"/>
        <v>1.0127176696183383E-2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42.108802587053482</v>
      </c>
      <c r="D25" s="20">
        <f t="shared" si="0"/>
        <v>9.3852209363623103E-3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40.229607395155334</v>
      </c>
      <c r="D26" s="20">
        <f t="shared" si="0"/>
        <v>8.9663854203902559E-3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5.8461492618284679E-3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24.93890849478791</v>
      </c>
      <c r="D28" s="20">
        <f t="shared" si="0"/>
        <v>5.5583904493942829E-3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20.432650636166954</v>
      </c>
      <c r="D29" s="20">
        <f t="shared" si="0"/>
        <v>4.5540345190174004E-3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20.019214526658125</v>
      </c>
      <c r="D30" s="20">
        <f t="shared" si="0"/>
        <v>4.461887770774233E-3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13.950940855700876</v>
      </c>
      <c r="D31" s="20">
        <f t="shared" si="0"/>
        <v>3.1093893475169E-3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14.60872335889762</v>
      </c>
      <c r="D32" s="20">
        <f t="shared" si="0"/>
        <v>3.2559960839068096E-3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12.068062519875118</v>
      </c>
      <c r="D33" s="20">
        <f t="shared" si="0"/>
        <v>2.6897329314627418E-3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14.296118228349059</v>
      </c>
      <c r="D34" s="20">
        <f t="shared" si="0"/>
        <v>3.1863225706319233E-3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14.383117937128155</v>
      </c>
      <c r="D35" s="20">
        <f t="shared" si="0"/>
        <v>3.2057130884839326E-3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11.861907999380707</v>
      </c>
      <c r="D36" s="20">
        <f t="shared" si="0"/>
        <v>2.6437851580044494E-3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2.3402427468242055E-3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8.584308479941793</v>
      </c>
      <c r="D38" s="20">
        <f t="shared" si="0"/>
        <v>1.9132729196843143E-3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5.4223779397944885</v>
      </c>
      <c r="D39" s="20">
        <f t="shared" si="0"/>
        <v>1.2085410137279648E-3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5.7972153643472284</v>
      </c>
      <c r="D40" s="20">
        <f t="shared" si="0"/>
        <v>1.2920848769706137E-3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4.8463897586239657</v>
      </c>
      <c r="D41" s="20">
        <f t="shared" si="0"/>
        <v>1.0801646172288427E-3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5.3025468835281053</v>
      </c>
      <c r="D42" s="20">
        <f t="shared" si="0"/>
        <v>1.1818330365592326E-3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4.3258989463722308</v>
      </c>
      <c r="D43" s="20">
        <f t="shared" si="0"/>
        <v>9.6415748883257955E-4</v>
      </c>
    </row>
    <row r="44" spans="2:14">
      <c r="B44" s="22" t="s">
        <v>23</v>
      </c>
      <c r="C44" s="9">
        <f>[2]LUNA!J4</f>
        <v>4.0390429583218745</v>
      </c>
      <c r="D44" s="20">
        <f t="shared" si="0"/>
        <v>9.0022295117372843E-4</v>
      </c>
    </row>
    <row r="45" spans="2:14">
      <c r="B45" s="22" t="s">
        <v>36</v>
      </c>
      <c r="C45" s="9">
        <f>[2]AMP!$J$4</f>
        <v>3.8325281575410983</v>
      </c>
      <c r="D45" s="20">
        <f t="shared" si="0"/>
        <v>8.5419487835096104E-4</v>
      </c>
    </row>
    <row r="46" spans="2:14">
      <c r="B46" s="7" t="s">
        <v>25</v>
      </c>
      <c r="C46" s="1">
        <f>[2]POLIS!J4</f>
        <v>3.2828791346112998</v>
      </c>
      <c r="D46" s="20">
        <f t="shared" si="0"/>
        <v>7.3168896033091611E-4</v>
      </c>
    </row>
    <row r="47" spans="2:14">
      <c r="B47" s="22" t="s">
        <v>40</v>
      </c>
      <c r="C47" s="9">
        <f>[2]SHPING!$J$4</f>
        <v>2.9527061374588488</v>
      </c>
      <c r="D47" s="20">
        <f t="shared" si="0"/>
        <v>6.5809991635156059E-4</v>
      </c>
    </row>
    <row r="48" spans="2:14">
      <c r="B48" s="22" t="s">
        <v>50</v>
      </c>
      <c r="C48" s="9">
        <f>[2]KAVA!$J$4</f>
        <v>2.5811708193960712</v>
      </c>
      <c r="D48" s="20">
        <f t="shared" si="0"/>
        <v>5.7529202746723306E-4</v>
      </c>
    </row>
    <row r="49" spans="2:4">
      <c r="B49" s="22" t="s">
        <v>62</v>
      </c>
      <c r="C49" s="10">
        <f>[2]SEI!$J$4</f>
        <v>2.2553742555061111</v>
      </c>
      <c r="D49" s="20">
        <f t="shared" si="0"/>
        <v>5.0267840407830651E-4</v>
      </c>
    </row>
    <row r="50" spans="2:4">
      <c r="B50" s="22" t="s">
        <v>65</v>
      </c>
      <c r="C50" s="10">
        <f>[2]DYDX!$J$4</f>
        <v>6.990778228277307</v>
      </c>
      <c r="D50" s="20">
        <f t="shared" si="0"/>
        <v>1.5581064803221465E-3</v>
      </c>
    </row>
    <row r="51" spans="2:4">
      <c r="B51" s="22" t="s">
        <v>66</v>
      </c>
      <c r="C51" s="10">
        <f>[2]TIA!$J$4</f>
        <v>9.6251096827426306</v>
      </c>
      <c r="D51" s="20">
        <f t="shared" si="0"/>
        <v>2.1452469640405591E-3</v>
      </c>
    </row>
    <row r="52" spans="2:4">
      <c r="B52" s="7" t="s">
        <v>28</v>
      </c>
      <c r="C52" s="1">
        <f>[2]ATLAS!O47</f>
        <v>2.2922985227420511</v>
      </c>
      <c r="D52" s="20">
        <f t="shared" si="0"/>
        <v>5.1090809441932633E-4</v>
      </c>
    </row>
    <row r="53" spans="2:4">
      <c r="B53" s="22" t="s">
        <v>63</v>
      </c>
      <c r="C53" s="10">
        <f>[2]MEME!$J$4</f>
        <v>2.0033637382754157</v>
      </c>
      <c r="D53" s="20">
        <f t="shared" si="0"/>
        <v>4.4651023407139687E-4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3.7818180145311731E-4</v>
      </c>
    </row>
    <row r="55" spans="2:4">
      <c r="B55" s="22" t="s">
        <v>43</v>
      </c>
      <c r="C55" s="9">
        <f>[2]TRX!$J$4</f>
        <v>0.99055388191937577</v>
      </c>
      <c r="D55" s="20">
        <f t="shared" si="0"/>
        <v>2.2077490833336948E-4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2023-12-26T00:55:44Z</dcterms:modified>
</cp:coreProperties>
</file>