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5"/>
  <c r="C29" l="1"/>
  <c r="T2"/>
  <c r="C24" i="2" l="1"/>
  <c r="C40" i="1" l="1"/>
  <c r="C4"/>
  <c r="C37"/>
  <c r="C28"/>
  <c r="Q2" l="1"/>
  <c r="C45" l="1"/>
  <c r="C48" l="1"/>
  <c r="C44" l="1"/>
  <c r="C43" l="1"/>
  <c r="C17" l="1"/>
  <c r="C39" l="1"/>
  <c r="C50" l="1"/>
  <c r="C34" l="1"/>
  <c r="C49"/>
  <c r="C23"/>
  <c r="C47"/>
  <c r="C30"/>
  <c r="C35"/>
  <c r="C36"/>
  <c r="C38"/>
  <c r="C15"/>
  <c r="C18"/>
  <c r="C31"/>
  <c r="C26" l="1"/>
  <c r="C42"/>
  <c r="C24"/>
  <c r="C32"/>
  <c r="C41"/>
  <c r="C33"/>
  <c r="C27"/>
  <c r="C22"/>
  <c r="C21"/>
  <c r="C14"/>
  <c r="C19"/>
  <c r="C20"/>
  <c r="C12" l="1"/>
  <c r="C16"/>
  <c r="C13" l="1"/>
  <c r="C7" l="1"/>
  <c r="Q3" l="1"/>
  <c r="D24"/>
  <c r="D47"/>
  <c r="D49"/>
  <c r="D21"/>
  <c r="D15"/>
  <c r="D33"/>
  <c r="D27"/>
  <c r="D36"/>
  <c r="M8"/>
  <c r="D20"/>
  <c r="D38"/>
  <c r="D22"/>
  <c r="D26"/>
  <c r="D48"/>
  <c r="N8"/>
  <c r="D39"/>
  <c r="D16"/>
  <c r="D46"/>
  <c r="D41"/>
  <c r="D25"/>
  <c r="D30"/>
  <c r="D28"/>
  <c r="D43"/>
  <c r="D34"/>
  <c r="D45"/>
  <c r="D40"/>
  <c r="D50"/>
  <c r="D18"/>
  <c r="D17"/>
  <c r="D31"/>
  <c r="D12"/>
  <c r="D19"/>
  <c r="D23"/>
  <c r="D7"/>
  <c r="E7" s="1"/>
  <c r="D37"/>
  <c r="D35"/>
  <c r="D44"/>
  <c r="D14"/>
  <c r="D42"/>
  <c r="D29"/>
  <c r="D32"/>
  <c r="D13"/>
  <c r="N9"/>
  <c r="M9"/>
  <c r="N10" l="1"/>
  <c r="M10"/>
  <c r="N11" l="1"/>
  <c r="M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<sst xmlns="http://schemas.openxmlformats.org/spreadsheetml/2006/main" count="95" uniqueCount="60">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</sst>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944.06386410257289</c:v>
                </c:pt>
                <c:pt idx="1">
                  <c:v>883.90520877935023</c:v>
                </c:pt>
                <c:pt idx="2">
                  <c:v>778.89676074954434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944.06386410257289</v>
          </cell>
        </row>
      </sheetData>
      <sheetData sheetId="1">
        <row r="4">
          <cell r="J4">
            <v>883.90520877935023</v>
          </cell>
        </row>
      </sheetData>
      <sheetData sheetId="2">
        <row r="2">
          <cell r="Y2">
            <v>68.67</v>
          </cell>
        </row>
      </sheetData>
      <sheetData sheetId="3">
        <row r="4">
          <cell r="J4">
            <v>0.84049411476415536</v>
          </cell>
        </row>
      </sheetData>
      <sheetData sheetId="4">
        <row r="46">
          <cell r="M46">
            <v>79.390000000000015</v>
          </cell>
          <cell r="O46">
            <v>0.61267885180604331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26.482570400721464</v>
          </cell>
        </row>
      </sheetData>
      <sheetData sheetId="8">
        <row r="4">
          <cell r="J4">
            <v>7.6440891126889472</v>
          </cell>
        </row>
      </sheetData>
      <sheetData sheetId="9">
        <row r="4">
          <cell r="J4">
            <v>18.832000125340823</v>
          </cell>
        </row>
      </sheetData>
      <sheetData sheetId="10">
        <row r="4">
          <cell r="J4">
            <v>11.135781027879247</v>
          </cell>
        </row>
      </sheetData>
      <sheetData sheetId="11">
        <row r="4">
          <cell r="J4">
            <v>32.049913990549328</v>
          </cell>
        </row>
      </sheetData>
      <sheetData sheetId="12">
        <row r="4">
          <cell r="J4">
            <v>1.9498625254280599</v>
          </cell>
        </row>
      </sheetData>
      <sheetData sheetId="13">
        <row r="4">
          <cell r="J4">
            <v>127.02176048131176</v>
          </cell>
        </row>
      </sheetData>
      <sheetData sheetId="14">
        <row r="4">
          <cell r="J4">
            <v>3.9825777546488101</v>
          </cell>
        </row>
      </sheetData>
      <sheetData sheetId="15">
        <row r="4">
          <cell r="J4">
            <v>28.33156407468292</v>
          </cell>
        </row>
      </sheetData>
      <sheetData sheetId="16">
        <row r="4">
          <cell r="J4">
            <v>4.2370872437800022</v>
          </cell>
        </row>
      </sheetData>
      <sheetData sheetId="17">
        <row r="4">
          <cell r="J4">
            <v>5.5720196154096495</v>
          </cell>
        </row>
      </sheetData>
      <sheetData sheetId="18">
        <row r="4">
          <cell r="J4">
            <v>7.9715572802279091</v>
          </cell>
        </row>
      </sheetData>
      <sheetData sheetId="19">
        <row r="4">
          <cell r="J4">
            <v>6.3747205266915739</v>
          </cell>
        </row>
      </sheetData>
      <sheetData sheetId="20">
        <row r="4">
          <cell r="J4">
            <v>11.935258451677427</v>
          </cell>
        </row>
      </sheetData>
      <sheetData sheetId="21">
        <row r="4">
          <cell r="J4">
            <v>1.4095292635878405</v>
          </cell>
        </row>
      </sheetData>
      <sheetData sheetId="22">
        <row r="4">
          <cell r="J4">
            <v>30.037614250527593</v>
          </cell>
        </row>
      </sheetData>
      <sheetData sheetId="23">
        <row r="4">
          <cell r="J4">
            <v>29.840319055066853</v>
          </cell>
        </row>
      </sheetData>
      <sheetData sheetId="24">
        <row r="4">
          <cell r="J4">
            <v>25.590596300643178</v>
          </cell>
        </row>
      </sheetData>
      <sheetData sheetId="25">
        <row r="4">
          <cell r="J4">
            <v>26.192307635186133</v>
          </cell>
        </row>
      </sheetData>
      <sheetData sheetId="26">
        <row r="4">
          <cell r="J4">
            <v>3.2930308633358587</v>
          </cell>
        </row>
      </sheetData>
      <sheetData sheetId="27">
        <row r="4">
          <cell r="J4">
            <v>141.6812920167817</v>
          </cell>
        </row>
      </sheetData>
      <sheetData sheetId="28">
        <row r="4">
          <cell r="J4">
            <v>0.7003207862440185</v>
          </cell>
        </row>
      </sheetData>
      <sheetData sheetId="29">
        <row r="4">
          <cell r="J4">
            <v>7.3899802893330557</v>
          </cell>
        </row>
      </sheetData>
      <sheetData sheetId="30">
        <row r="4">
          <cell r="J4">
            <v>20.60165472877555</v>
          </cell>
        </row>
      </sheetData>
      <sheetData sheetId="31">
        <row r="4">
          <cell r="J4">
            <v>4.2820074756025148</v>
          </cell>
        </row>
      </sheetData>
      <sheetData sheetId="32">
        <row r="4">
          <cell r="J4">
            <v>2.7782499326524546</v>
          </cell>
        </row>
      </sheetData>
      <sheetData sheetId="33">
        <row r="4">
          <cell r="J4">
            <v>1.7472038607393123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4" sqref="B14:D1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v>4.05</v>
      </c>
      <c r="P2" t="s">
        <v>8</v>
      </c>
      <c r="Q2" s="10">
        <f>N2+K2+H2</f>
        <v>33.616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1.2782105902572385E-2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2629.9265751846742</v>
      </c>
      <c r="D7" s="20">
        <f>(C7*[1]Feuil1!$K$2-C4)/C4</f>
        <v>2.7579726671555865E-2</v>
      </c>
      <c r="E7" s="32">
        <f>C7-C7/(1+D7)</f>
        <v>70.585915844014835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944.06386410257289</v>
      </c>
    </row>
    <row r="9" spans="2:20">
      <c r="M9" s="17" t="str">
        <f>IF(C13&gt;C7*[2]Params!F8,B13,"Others")</f>
        <v>BTC</v>
      </c>
      <c r="N9" s="18">
        <f>IF(C13&gt;C7*0.1,C13,C7)</f>
        <v>883.90520877935023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778.89676074954434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944.06386410257289</v>
      </c>
      <c r="D12" s="30">
        <f>C12/$C$7</f>
        <v>0.35896966592547569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883.90520877935023</v>
      </c>
      <c r="D13" s="30">
        <f t="shared" ref="D13:D50" si="0">C13/$C$7</f>
        <v>0.33609501387592244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141.6812920167817</v>
      </c>
      <c r="D14" s="30">
        <f t="shared" si="0"/>
        <v>5.3872717722863728E-2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127.02176048131176</v>
      </c>
      <c r="D15" s="30">
        <f t="shared" si="0"/>
        <v>4.8298595740222237E-2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30">
        <f t="shared" si="0"/>
        <v>3.0187154557508977E-2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68.67</v>
      </c>
      <c r="D17" s="30">
        <f t="shared" si="0"/>
        <v>2.6110995131176987E-2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32.049913990549328</v>
      </c>
      <c r="D18" s="30">
        <f>C18/$C$7</f>
        <v>1.2186619312099529E-2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30.037614250527593</v>
      </c>
      <c r="D19" s="30">
        <f>C19/$C$7</f>
        <v>1.1421464969385444E-2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29.840319055066853</v>
      </c>
      <c r="D20" s="30">
        <f t="shared" si="0"/>
        <v>1.1346445690397822E-2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28.33156407468292</v>
      </c>
      <c r="D21" s="30">
        <f t="shared" si="0"/>
        <v>1.0772758578894344E-2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26.482570400721464</v>
      </c>
      <c r="D22" s="30">
        <f t="shared" si="0"/>
        <v>1.0069699531007573E-2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26.192307635186133</v>
      </c>
      <c r="D23" s="30">
        <f t="shared" si="0"/>
        <v>9.9593303791558896E-3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25.590596300643178</v>
      </c>
      <c r="D24" s="30">
        <f t="shared" si="0"/>
        <v>9.7305364119704366E-3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30">
        <f t="shared" si="0"/>
        <v>8.6187450556770798E-3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20.60165472877555</v>
      </c>
      <c r="D26" s="30">
        <f t="shared" si="0"/>
        <v>7.8335474926059089E-3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18.832000125340823</v>
      </c>
      <c r="D27" s="30">
        <f t="shared" si="0"/>
        <v>7.1606562339172663E-3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30">
        <f t="shared" si="0"/>
        <v>6.2001730975531086E-3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30">
        <f t="shared" si="0"/>
        <v>5.0419658575710912E-3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44</v>
      </c>
      <c r="C30" s="9">
        <f>[2]LTC!$J$4</f>
        <v>11.935258451677427</v>
      </c>
      <c r="D30" s="30">
        <f t="shared" si="0"/>
        <v>4.5382477839098342E-3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11.135781027879247</v>
      </c>
      <c r="D31" s="30">
        <f t="shared" si="0"/>
        <v>4.2342554856678039E-3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7.9715572802279091</v>
      </c>
      <c r="D32" s="30">
        <f t="shared" si="0"/>
        <v>3.0310949953681289E-3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7.6440891126889472</v>
      </c>
      <c r="D33" s="30">
        <f t="shared" si="0"/>
        <v>2.9065789078739496E-3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7.3899802893330557</v>
      </c>
      <c r="D34" s="30">
        <f t="shared" si="0"/>
        <v>2.8099568858929564E-3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6.3747205266915739</v>
      </c>
      <c r="D35" s="30">
        <f t="shared" si="0"/>
        <v>2.4239157803270378E-3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5.5720196154096495</v>
      </c>
      <c r="D36" s="30">
        <f t="shared" si="0"/>
        <v>2.1186977872256303E-3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2.0532892632642457E-3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4.2370872437800022</v>
      </c>
      <c r="D38" s="30">
        <f t="shared" si="0"/>
        <v>1.6111047676235877E-3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4.2820074756025148</v>
      </c>
      <c r="D39" s="30">
        <f t="shared" si="0"/>
        <v>1.6281851805318294E-3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7</v>
      </c>
      <c r="C40" s="1">
        <f>$N$2</f>
        <v>4.05</v>
      </c>
      <c r="D40" s="30">
        <f t="shared" si="0"/>
        <v>1.539966947448184E-3</v>
      </c>
    </row>
    <row r="41" spans="2:14">
      <c r="B41" s="22" t="s">
        <v>51</v>
      </c>
      <c r="C41" s="9">
        <f>[2]DOGE!$J$4</f>
        <v>3.9825777546488101</v>
      </c>
      <c r="D41" s="30">
        <f t="shared" si="0"/>
        <v>1.5143303969880422E-3</v>
      </c>
    </row>
    <row r="42" spans="2:14">
      <c r="B42" s="22" t="s">
        <v>56</v>
      </c>
      <c r="C42" s="9">
        <f>[2]SHIB!$J$4</f>
        <v>3.2930308633358587</v>
      </c>
      <c r="D42" s="30">
        <f t="shared" si="0"/>
        <v>1.252137947275057E-3</v>
      </c>
    </row>
    <row r="43" spans="2:14">
      <c r="B43" s="22" t="s">
        <v>50</v>
      </c>
      <c r="C43" s="9">
        <f>[2]KAVA!$J$4</f>
        <v>2.7782499326524546</v>
      </c>
      <c r="D43" s="30">
        <f t="shared" si="0"/>
        <v>1.0563982884036849E-3</v>
      </c>
    </row>
    <row r="44" spans="2:14">
      <c r="B44" s="22" t="s">
        <v>36</v>
      </c>
      <c r="C44" s="9">
        <f>[2]AMP!$J$4</f>
        <v>1.9498625254280599</v>
      </c>
      <c r="D44" s="30">
        <f t="shared" si="0"/>
        <v>7.4141329413013747E-4</v>
      </c>
    </row>
    <row r="45" spans="2:14">
      <c r="B45" s="22" t="s">
        <v>40</v>
      </c>
      <c r="C45" s="9">
        <f>[2]SHPING!$J$4</f>
        <v>1.7472038607393123</v>
      </c>
      <c r="D45" s="30">
        <f t="shared" si="0"/>
        <v>6.6435461629442004E-4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6.4518668163990496E-4</v>
      </c>
    </row>
    <row r="47" spans="2:14">
      <c r="B47" s="22" t="s">
        <v>23</v>
      </c>
      <c r="C47" s="9">
        <f>[2]LUNA!J4</f>
        <v>1.4095292635878405</v>
      </c>
      <c r="D47" s="30">
        <f t="shared" si="0"/>
        <v>5.359576487373466E-4</v>
      </c>
    </row>
    <row r="48" spans="2:14">
      <c r="B48" s="7" t="s">
        <v>25</v>
      </c>
      <c r="C48" s="1">
        <f>[2]POLIS!J4</f>
        <v>0.84049411476415536</v>
      </c>
      <c r="D48" s="30">
        <f t="shared" si="0"/>
        <v>3.1958843364481975E-4</v>
      </c>
    </row>
    <row r="49" spans="2:4">
      <c r="B49" s="22" t="s">
        <v>43</v>
      </c>
      <c r="C49" s="9">
        <f>[2]TRX!$J$4</f>
        <v>0.7003207862440185</v>
      </c>
      <c r="D49" s="30">
        <f t="shared" si="0"/>
        <v>2.6628910208066999E-4</v>
      </c>
    </row>
    <row r="50" spans="2:4">
      <c r="B50" s="7" t="s">
        <v>28</v>
      </c>
      <c r="C50" s="1">
        <f>[2]ATLAS!O46</f>
        <v>0.61267885180604331</v>
      </c>
      <c r="D50" s="30">
        <f t="shared" si="0"/>
        <v>2.3296424226711379E-4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2023-06-30T14:24:47Z</dcterms:modified>
</cp:coreProperties>
</file>