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39" l="1"/>
  <c r="C15" l="1"/>
  <c r="C26" l="1"/>
  <c r="C17" l="1"/>
  <c r="C22" l="1"/>
  <c r="C30" l="1"/>
  <c r="C25"/>
  <c r="C7" l="1"/>
  <c r="M9" l="1"/>
  <c r="D55"/>
  <c r="D27"/>
  <c r="D41"/>
  <c r="D34"/>
  <c r="D21"/>
  <c r="D16"/>
  <c r="D49"/>
  <c r="Q3"/>
  <c r="D23"/>
  <c r="M8"/>
  <c r="D19"/>
  <c r="D12"/>
  <c r="D51"/>
  <c r="D32"/>
  <c r="D43"/>
  <c r="D35"/>
  <c r="D46"/>
  <c r="D52"/>
  <c r="D44"/>
  <c r="D53"/>
  <c r="D18"/>
  <c r="D36"/>
  <c r="D22"/>
  <c r="D17"/>
  <c r="D47"/>
  <c r="D39"/>
  <c r="D24"/>
  <c r="D50"/>
  <c r="D37"/>
  <c r="D14"/>
  <c r="D42"/>
  <c r="D54"/>
  <c r="D29"/>
  <c r="D38"/>
  <c r="D28"/>
  <c r="D7"/>
  <c r="E7" s="1"/>
  <c r="N8"/>
  <c r="D25"/>
  <c r="D15"/>
  <c r="D40"/>
  <c r="D31"/>
  <c r="D45"/>
  <c r="D48"/>
  <c r="N9"/>
  <c r="D33"/>
  <c r="D13"/>
  <c r="D20"/>
  <c r="D26"/>
  <c r="D30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<sst xmlns="http://schemas.openxmlformats.org/spreadsheetml/2006/main" count="107" uniqueCount="67">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</sst>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1258.2045000031119</c:v>
                </c:pt>
                <c:pt idx="1">
                  <c:v>1286.9747661120789</c:v>
                </c:pt>
                <c:pt idx="2">
                  <c:v>552.62</c:v>
                </c:pt>
                <c:pt idx="3">
                  <c:v>287.81688406395347</c:v>
                </c:pt>
                <c:pt idx="4">
                  <c:v>1052.6110433115239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1286.9747661120789</v>
          </cell>
        </row>
      </sheetData>
      <sheetData sheetId="1">
        <row r="4">
          <cell r="J4">
            <v>1258.2045000031119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3.1761307814912225</v>
          </cell>
        </row>
      </sheetData>
      <sheetData sheetId="4">
        <row r="47">
          <cell r="M47">
            <v>112.44999999999999</v>
          </cell>
          <cell r="O47">
            <v>2.156991528001889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4.1757979443440121</v>
          </cell>
        </row>
      </sheetData>
      <sheetData sheetId="8">
        <row r="4">
          <cell r="J4">
            <v>43.976792350269243</v>
          </cell>
        </row>
      </sheetData>
      <sheetData sheetId="9">
        <row r="4">
          <cell r="J4">
            <v>11.831066803547056</v>
          </cell>
        </row>
      </sheetData>
      <sheetData sheetId="10">
        <row r="4">
          <cell r="J4">
            <v>24.378663994806384</v>
          </cell>
        </row>
      </sheetData>
      <sheetData sheetId="11">
        <row r="4">
          <cell r="J4">
            <v>13.826224848082491</v>
          </cell>
        </row>
      </sheetData>
      <sheetData sheetId="12">
        <row r="4">
          <cell r="J4">
            <v>63.389789350023072</v>
          </cell>
        </row>
      </sheetData>
      <sheetData sheetId="13">
        <row r="4">
          <cell r="J4">
            <v>3.8097379844740185</v>
          </cell>
        </row>
      </sheetData>
      <sheetData sheetId="14">
        <row r="4">
          <cell r="J4">
            <v>188.6294186369305</v>
          </cell>
        </row>
      </sheetData>
      <sheetData sheetId="15">
        <row r="4">
          <cell r="J4">
            <v>5.715361377758386</v>
          </cell>
        </row>
      </sheetData>
      <sheetData sheetId="16">
        <row r="4">
          <cell r="J4">
            <v>39.987270433933176</v>
          </cell>
        </row>
      </sheetData>
      <sheetData sheetId="17">
        <row r="4">
          <cell r="J4">
            <v>5.5036460513784462</v>
          </cell>
        </row>
      </sheetData>
      <sheetData sheetId="18">
        <row r="4">
          <cell r="J4">
            <v>4.9490173172950529</v>
          </cell>
        </row>
      </sheetData>
      <sheetData sheetId="19">
        <row r="4">
          <cell r="J4">
            <v>13.656265809811075</v>
          </cell>
        </row>
      </sheetData>
      <sheetData sheetId="20">
        <row r="4">
          <cell r="J4">
            <v>2.5761914972190674</v>
          </cell>
        </row>
      </sheetData>
      <sheetData sheetId="21">
        <row r="4">
          <cell r="J4">
            <v>14.559242825555028</v>
          </cell>
        </row>
      </sheetData>
      <sheetData sheetId="22">
        <row r="4">
          <cell r="J4">
            <v>8.4187075545424968</v>
          </cell>
        </row>
      </sheetData>
      <sheetData sheetId="23">
        <row r="4">
          <cell r="J4">
            <v>11.842104880249558</v>
          </cell>
        </row>
      </sheetData>
      <sheetData sheetId="24">
        <row r="4">
          <cell r="J4">
            <v>3.9952939029089913</v>
          </cell>
        </row>
      </sheetData>
      <sheetData sheetId="25">
        <row r="4">
          <cell r="J4">
            <v>20.168815716332698</v>
          </cell>
        </row>
      </sheetData>
      <sheetData sheetId="26">
        <row r="4">
          <cell r="J4">
            <v>49.46161155387329</v>
          </cell>
        </row>
      </sheetData>
      <sheetData sheetId="27">
        <row r="4">
          <cell r="J4">
            <v>1.9519192722963405</v>
          </cell>
        </row>
      </sheetData>
      <sheetData sheetId="28">
        <row r="4">
          <cell r="J4">
            <v>40.63236764963635</v>
          </cell>
        </row>
      </sheetData>
      <sheetData sheetId="29">
        <row r="4">
          <cell r="J4">
            <v>38.114105090666129</v>
          </cell>
        </row>
      </sheetData>
      <sheetData sheetId="30">
        <row r="4">
          <cell r="J4">
            <v>2.2463088017695143</v>
          </cell>
        </row>
      </sheetData>
      <sheetData sheetId="31">
        <row r="4">
          <cell r="J4">
            <v>4.7305446709643002</v>
          </cell>
        </row>
      </sheetData>
      <sheetData sheetId="32">
        <row r="4">
          <cell r="J4">
            <v>2.9610351429975794</v>
          </cell>
        </row>
      </sheetData>
      <sheetData sheetId="33">
        <row r="4">
          <cell r="J4">
            <v>287.81688406395347</v>
          </cell>
        </row>
      </sheetData>
      <sheetData sheetId="34">
        <row r="4">
          <cell r="J4">
            <v>1.00728438083865</v>
          </cell>
        </row>
      </sheetData>
      <sheetData sheetId="35">
        <row r="4">
          <cell r="J4">
            <v>13.839279140827438</v>
          </cell>
        </row>
      </sheetData>
      <sheetData sheetId="36">
        <row r="4">
          <cell r="J4">
            <v>19.71499285766772</v>
          </cell>
        </row>
      </sheetData>
      <sheetData sheetId="37">
        <row r="4">
          <cell r="J4">
            <v>10.018839189423968</v>
          </cell>
        </row>
      </sheetData>
      <sheetData sheetId="38">
        <row r="4">
          <cell r="J4">
            <v>7.0834303716082943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552.62</f>
        <v>552.62</v>
      </c>
      <c r="P2" t="s">
        <v>8</v>
      </c>
      <c r="Q2" s="10">
        <f>N2+K2+H2</f>
        <v>629.55000000000007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0.14184717738725289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4438.2271934906657</v>
      </c>
      <c r="D7" s="20">
        <f>(C7*[1]Feuil1!$K$2-C4)/C4</f>
        <v>0.55697253125539936</v>
      </c>
      <c r="E7" s="31">
        <f>C7-C7/(1+D7)</f>
        <v>1587.677742941215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1258.2045000031119</v>
      </c>
    </row>
    <row r="9" spans="2:20">
      <c r="M9" s="17" t="str">
        <f>IF(C13&gt;C7*Params!F8,B13,"Others")</f>
        <v>ETH</v>
      </c>
      <c r="N9" s="18">
        <f>IF(C13&gt;C7*0.1,C13,C7)</f>
        <v>1286.9747661120789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287.81688406395347</v>
      </c>
    </row>
    <row r="12" spans="2:20">
      <c r="B12" s="7" t="s">
        <v>4</v>
      </c>
      <c r="C12" s="1">
        <f>[2]BTC!J4</f>
        <v>1258.2045000031119</v>
      </c>
      <c r="D12" s="20">
        <f>C12/$C$7</f>
        <v>0.28349258502324076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1052.6110433115239</v>
      </c>
    </row>
    <row r="13" spans="2:20">
      <c r="B13" s="7" t="s">
        <v>19</v>
      </c>
      <c r="C13" s="1">
        <f>[2]ETH!J4</f>
        <v>1286.9747661120789</v>
      </c>
      <c r="D13" s="20">
        <f t="shared" ref="D13:D55" si="0">C13/$C$7</f>
        <v>0.28997496297612319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552.62</v>
      </c>
      <c r="D14" s="20">
        <f t="shared" si="0"/>
        <v>0.12451367987887171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287.81688406395347</v>
      </c>
      <c r="D15" s="20">
        <f t="shared" si="0"/>
        <v>6.4849515699890406E-2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188.6294186369305</v>
      </c>
      <c r="D16" s="20">
        <f t="shared" si="0"/>
        <v>4.250107315677399E-2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2.5336693030254286E-2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2.3883410059643881E-2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1.409346508708231E-2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63.389789350023072</v>
      </c>
      <c r="D20" s="20">
        <f t="shared" si="0"/>
        <v>1.428268238340611E-2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1.1423480094565518E-2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40.63236764963635</v>
      </c>
      <c r="D22" s="20">
        <f t="shared" si="0"/>
        <v>9.1550896063252209E-3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49.46161155387329</v>
      </c>
      <c r="D23" s="20">
        <f t="shared" si="0"/>
        <v>1.1144452367471466E-2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43.976792350269243</v>
      </c>
      <c r="D24" s="20">
        <f t="shared" si="0"/>
        <v>9.9086392906536837E-3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38.114105090666129</v>
      </c>
      <c r="D25" s="20">
        <f t="shared" si="0"/>
        <v>8.5876868012899951E-3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39.987270433933176</v>
      </c>
      <c r="D26" s="20">
        <f t="shared" si="0"/>
        <v>9.0097394050896226E-3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5.9100174138156511E-3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24.378663994806384</v>
      </c>
      <c r="D28" s="20">
        <f t="shared" si="0"/>
        <v>5.4928832914550654E-3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20.168815716332698</v>
      </c>
      <c r="D29" s="20">
        <f t="shared" si="0"/>
        <v>4.5443405299109814E-3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19.71499285766772</v>
      </c>
      <c r="D30" s="20">
        <f t="shared" si="0"/>
        <v>4.4420873466285713E-3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13.656265809811075</v>
      </c>
      <c r="D31" s="20">
        <f t="shared" si="0"/>
        <v>3.0769641152755909E-3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13.826224848082491</v>
      </c>
      <c r="D32" s="20">
        <f t="shared" si="0"/>
        <v>3.1152584681470902E-3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11.831066803547056</v>
      </c>
      <c r="D33" s="20">
        <f t="shared" si="0"/>
        <v>2.665719055775043E-3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13.839279140827438</v>
      </c>
      <c r="D34" s="20">
        <f t="shared" si="0"/>
        <v>3.1181997985873376E-3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14.559242825555028</v>
      </c>
      <c r="D35" s="20">
        <f t="shared" si="0"/>
        <v>3.280418552459047E-3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11.842104880249558</v>
      </c>
      <c r="D36" s="20">
        <f t="shared" si="0"/>
        <v>2.6682061021161339E-3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2.3658094870401959E-3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8.4187075545424968</v>
      </c>
      <c r="D38" s="20">
        <f t="shared" si="0"/>
        <v>1.8968626858241529E-3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5.5036460513784462</v>
      </c>
      <c r="D39" s="20">
        <f t="shared" si="0"/>
        <v>1.2400550515868991E-3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5.715361377758386</v>
      </c>
      <c r="D40" s="20">
        <f t="shared" si="0"/>
        <v>1.2877577304156109E-3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4.7305446709643002</v>
      </c>
      <c r="D41" s="20">
        <f t="shared" si="0"/>
        <v>1.0658635677556936E-3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4.9490173172950529</v>
      </c>
      <c r="D42" s="20">
        <f t="shared" si="0"/>
        <v>1.1150887734078911E-3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4.1757979443440121</v>
      </c>
      <c r="D43" s="20">
        <f t="shared" si="0"/>
        <v>9.4087070406590585E-4</v>
      </c>
    </row>
    <row r="44" spans="2:14">
      <c r="B44" s="22" t="s">
        <v>23</v>
      </c>
      <c r="C44" s="9">
        <f>[2]LUNA!J4</f>
        <v>3.9952939029089913</v>
      </c>
      <c r="D44" s="20">
        <f t="shared" si="0"/>
        <v>9.0020040181104221E-4</v>
      </c>
    </row>
    <row r="45" spans="2:14">
      <c r="B45" s="22" t="s">
        <v>36</v>
      </c>
      <c r="C45" s="9">
        <f>[2]AMP!$J$4</f>
        <v>3.8097379844740185</v>
      </c>
      <c r="D45" s="20">
        <f t="shared" si="0"/>
        <v>8.583918349339074E-4</v>
      </c>
    </row>
    <row r="46" spans="2:14">
      <c r="B46" s="7" t="s">
        <v>25</v>
      </c>
      <c r="C46" s="1">
        <f>[2]POLIS!J4</f>
        <v>3.1761307814912225</v>
      </c>
      <c r="D46" s="20">
        <f t="shared" si="0"/>
        <v>7.1563050808879291E-4</v>
      </c>
    </row>
    <row r="47" spans="2:14">
      <c r="B47" s="22" t="s">
        <v>40</v>
      </c>
      <c r="C47" s="9">
        <f>[2]SHPING!$J$4</f>
        <v>2.9610351429975794</v>
      </c>
      <c r="D47" s="20">
        <f t="shared" si="0"/>
        <v>6.6716619359648538E-4</v>
      </c>
    </row>
    <row r="48" spans="2:14">
      <c r="B48" s="22" t="s">
        <v>50</v>
      </c>
      <c r="C48" s="9">
        <f>[2]KAVA!$J$4</f>
        <v>2.5761914972190674</v>
      </c>
      <c r="D48" s="20">
        <f t="shared" si="0"/>
        <v>5.8045507471934823E-4</v>
      </c>
    </row>
    <row r="49" spans="2:4">
      <c r="B49" s="22" t="s">
        <v>62</v>
      </c>
      <c r="C49" s="10">
        <f>[2]SEI!$J$4</f>
        <v>2.2463088017695143</v>
      </c>
      <c r="D49" s="20">
        <f t="shared" si="0"/>
        <v>5.0612749276649632E-4</v>
      </c>
    </row>
    <row r="50" spans="2:4">
      <c r="B50" s="22" t="s">
        <v>65</v>
      </c>
      <c r="C50" s="10">
        <f>[2]DYDX!$J$4</f>
        <v>7.0834303716082943</v>
      </c>
      <c r="D50" s="20">
        <f t="shared" si="0"/>
        <v>1.5960044546609107E-3</v>
      </c>
    </row>
    <row r="51" spans="2:4">
      <c r="B51" s="22" t="s">
        <v>66</v>
      </c>
      <c r="C51" s="10">
        <f>[2]TIA!$J$4</f>
        <v>10.018839189423968</v>
      </c>
      <c r="D51" s="20">
        <f t="shared" si="0"/>
        <v>2.2573966479494598E-3</v>
      </c>
    </row>
    <row r="52" spans="2:4">
      <c r="B52" s="7" t="s">
        <v>28</v>
      </c>
      <c r="C52" s="1">
        <f>[2]ATLAS!O47</f>
        <v>2.156991528001889</v>
      </c>
      <c r="D52" s="20">
        <f t="shared" si="0"/>
        <v>4.8600295432497118E-4</v>
      </c>
    </row>
    <row r="53" spans="2:4">
      <c r="B53" s="22" t="s">
        <v>63</v>
      </c>
      <c r="C53" s="10">
        <f>[2]MEME!$J$4</f>
        <v>1.9519192722963405</v>
      </c>
      <c r="D53" s="20">
        <f t="shared" si="0"/>
        <v>4.3979706022240743E-4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3.823133710884845E-4</v>
      </c>
    </row>
    <row r="55" spans="2:4">
      <c r="B55" s="22" t="s">
        <v>43</v>
      </c>
      <c r="C55" s="9">
        <f>[2]TRX!$J$4</f>
        <v>1.00728438083865</v>
      </c>
      <c r="D55" s="20">
        <f t="shared" si="0"/>
        <v>2.2695647088909408E-4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2023-12-25T11:22:03Z</dcterms:modified>
</cp:coreProperties>
</file>