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3" l="1"/>
  <c r="C18" l="1"/>
  <c r="C12" l="1"/>
  <c r="C7" l="1"/>
  <c r="D12" s="1"/>
  <c r="D53" l="1"/>
  <c r="D45"/>
  <c r="D44"/>
  <c r="D31"/>
  <c r="D16"/>
  <c r="N9"/>
  <c r="D46"/>
  <c r="D49"/>
  <c r="D19"/>
  <c r="D24"/>
  <c r="D43"/>
  <c r="D51"/>
  <c r="D17"/>
  <c r="D52"/>
  <c r="D47"/>
  <c r="D7"/>
  <c r="E7" s="1"/>
  <c r="D30"/>
  <c r="D32"/>
  <c r="D27"/>
  <c r="D22"/>
  <c r="D13"/>
  <c r="D35"/>
  <c r="D20"/>
  <c r="D39"/>
  <c r="D18"/>
  <c r="D14"/>
  <c r="D54"/>
  <c r="D36"/>
  <c r="D50"/>
  <c r="D28"/>
  <c r="D26"/>
  <c r="D25"/>
  <c r="D48"/>
  <c r="D37"/>
  <c r="D23"/>
  <c r="D41"/>
  <c r="D33"/>
  <c r="Q3"/>
  <c r="D42"/>
  <c r="M9"/>
  <c r="D29"/>
  <c r="D34"/>
  <c r="D40"/>
  <c r="D21"/>
  <c r="D38"/>
  <c r="D15"/>
  <c r="M8"/>
  <c r="N8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<sst xmlns="http://schemas.openxmlformats.org/spreadsheetml/2006/main" count="112" uniqueCount="68">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</sst>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1846.1457298167288</c:v>
                </c:pt>
                <c:pt idx="1">
                  <c:v>1372.2363102205672</c:v>
                </c:pt>
                <c:pt idx="2">
                  <c:v>489.52913145075092</c:v>
                </c:pt>
                <c:pt idx="3">
                  <c:v>388.84</c:v>
                </c:pt>
                <c:pt idx="4">
                  <c:v>1469.0049354478251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1846.1457298167288</v>
          </cell>
        </row>
      </sheetData>
      <sheetData sheetId="1">
        <row r="4">
          <cell r="J4">
            <v>1372.2363102205672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2.8455958621941497</v>
          </cell>
        </row>
      </sheetData>
      <sheetData sheetId="4">
        <row r="47">
          <cell r="M47">
            <v>128.25</v>
          </cell>
          <cell r="O47">
            <v>0.54655042148777255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3.2846699299133899</v>
          </cell>
        </row>
      </sheetData>
      <sheetData sheetId="7">
        <row r="4">
          <cell r="J4">
            <v>48.225451185679383</v>
          </cell>
        </row>
      </sheetData>
      <sheetData sheetId="8">
        <row r="4">
          <cell r="J4">
            <v>12.412014988719902</v>
          </cell>
        </row>
      </sheetData>
      <sheetData sheetId="9">
        <row r="4">
          <cell r="J4">
            <v>27.475093120097227</v>
          </cell>
        </row>
      </sheetData>
      <sheetData sheetId="10">
        <row r="4">
          <cell r="J4">
            <v>12.659880371243318</v>
          </cell>
        </row>
      </sheetData>
      <sheetData sheetId="11">
        <row r="4">
          <cell r="J4">
            <v>65.331753697488608</v>
          </cell>
        </row>
      </sheetData>
      <sheetData sheetId="12">
        <row r="4">
          <cell r="J4">
            <v>3.5923625931550753</v>
          </cell>
        </row>
      </sheetData>
      <sheetData sheetId="13">
        <row r="4">
          <cell r="J4">
            <v>263.60277696332133</v>
          </cell>
        </row>
      </sheetData>
      <sheetData sheetId="14">
        <row r="4">
          <cell r="J4">
            <v>5.2969341523016054</v>
          </cell>
        </row>
      </sheetData>
      <sheetData sheetId="15">
        <row r="4">
          <cell r="J4">
            <v>52.737700580253502</v>
          </cell>
        </row>
      </sheetData>
      <sheetData sheetId="16">
        <row r="4">
          <cell r="J4">
            <v>6.2983334891352518</v>
          </cell>
        </row>
      </sheetData>
      <sheetData sheetId="17">
        <row r="4">
          <cell r="J4">
            <v>4.9011131995616966</v>
          </cell>
        </row>
      </sheetData>
      <sheetData sheetId="18">
        <row r="4">
          <cell r="J4">
            <v>14.809293148797419</v>
          </cell>
        </row>
      </sheetData>
      <sheetData sheetId="19">
        <row r="4">
          <cell r="J4">
            <v>2.2407604543437132</v>
          </cell>
        </row>
      </sheetData>
      <sheetData sheetId="20">
        <row r="4">
          <cell r="J4">
            <v>18.834892765504868</v>
          </cell>
        </row>
      </sheetData>
      <sheetData sheetId="21">
        <row r="4">
          <cell r="J4">
            <v>13.620146706370631</v>
          </cell>
        </row>
      </sheetData>
      <sheetData sheetId="22">
        <row r="4">
          <cell r="J4">
            <v>11.590121974864484</v>
          </cell>
        </row>
      </sheetData>
      <sheetData sheetId="23">
        <row r="4">
          <cell r="J4">
            <v>5.5128751099219508</v>
          </cell>
        </row>
      </sheetData>
      <sheetData sheetId="24">
        <row r="4">
          <cell r="J4">
            <v>53.524861116615632</v>
          </cell>
        </row>
      </sheetData>
      <sheetData sheetId="25">
        <row r="4">
          <cell r="J4">
            <v>56.626155587633804</v>
          </cell>
        </row>
      </sheetData>
      <sheetData sheetId="26">
        <row r="4">
          <cell r="J4">
            <v>1.7382981194171536</v>
          </cell>
        </row>
      </sheetData>
      <sheetData sheetId="27">
        <row r="4">
          <cell r="J4">
            <v>52.112308744689884</v>
          </cell>
        </row>
      </sheetData>
      <sheetData sheetId="28">
        <row r="4">
          <cell r="J4">
            <v>58.140402070169998</v>
          </cell>
        </row>
      </sheetData>
      <sheetData sheetId="29">
        <row r="4">
          <cell r="J4">
            <v>3.6229301380096044</v>
          </cell>
        </row>
      </sheetData>
      <sheetData sheetId="30">
        <row r="4">
          <cell r="J4">
            <v>15.001450925496583</v>
          </cell>
        </row>
      </sheetData>
      <sheetData sheetId="31">
        <row r="4">
          <cell r="J4">
            <v>3.0217147845782715</v>
          </cell>
        </row>
      </sheetData>
      <sheetData sheetId="32">
        <row r="4">
          <cell r="J4">
            <v>489.52913145075092</v>
          </cell>
        </row>
      </sheetData>
      <sheetData sheetId="33">
        <row r="4">
          <cell r="J4">
            <v>1.2265506554504406</v>
          </cell>
        </row>
      </sheetData>
      <sheetData sheetId="34">
        <row r="4">
          <cell r="J4">
            <v>19.751319581015878</v>
          </cell>
        </row>
      </sheetData>
      <sheetData sheetId="35">
        <row r="4">
          <cell r="J4">
            <v>17.090701941816455</v>
          </cell>
        </row>
      </sheetData>
      <sheetData sheetId="36">
        <row r="4">
          <cell r="J4">
            <v>23.619417868419152</v>
          </cell>
        </row>
      </sheetData>
      <sheetData sheetId="37">
        <row r="4">
          <cell r="J4">
            <v>21.00383653349035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0.12693513449495106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5565.7561069358717</v>
      </c>
      <c r="D7" s="20">
        <f>(C7*[1]Feuil1!$K$2-C4)/C4</f>
        <v>0.88772909535024103</v>
      </c>
      <c r="E7" s="31">
        <f>C7-C7/(1+D7)</f>
        <v>2617.3690101616785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1846.1457298167288</v>
      </c>
    </row>
    <row r="9" spans="2:20">
      <c r="M9" s="17" t="str">
        <f>IF(C13&gt;C7*Params!F8,B13,"Others")</f>
        <v>BTC</v>
      </c>
      <c r="N9" s="18">
        <f>IF(C13&gt;C7*0.1,C13,C7)</f>
        <v>1372.2363102205672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489.52913145075092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1846.1457298167288</v>
      </c>
      <c r="D12" s="20">
        <f>C12/$C$7</f>
        <v>0.33169720238300049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1469.0049354478251</v>
      </c>
    </row>
    <row r="13" spans="2:20">
      <c r="B13" s="7" t="s">
        <v>4</v>
      </c>
      <c r="C13" s="1">
        <f>[2]BTC!J4</f>
        <v>1372.2363102205672</v>
      </c>
      <c r="D13" s="20">
        <f t="shared" ref="D13:D51" si="0">C13/$C$7</f>
        <v>0.2465498458530242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489.52913145075092</v>
      </c>
      <c r="D14" s="20">
        <f t="shared" si="0"/>
        <v>8.7953751843476397E-2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6.9862924736396492E-2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4.7909034258204211E-2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263.60277696332133</v>
      </c>
      <c r="D17" s="20">
        <f t="shared" si="0"/>
        <v>4.7361539366561137E-2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2.3042691331763326E-2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1.2517017513550449E-2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65.331753697488608</v>
      </c>
      <c r="D20" s="20">
        <f t="shared" si="0"/>
        <v>1.1738163232857835E-2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56.626155587633804</v>
      </c>
      <c r="D21" s="20">
        <f t="shared" si="0"/>
        <v>1.0174027481561409E-2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58.140402070169998</v>
      </c>
      <c r="D22" s="20">
        <f t="shared" si="0"/>
        <v>1.0446092310390181E-2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9.163175500350328E-3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52.737700580253502</v>
      </c>
      <c r="D24" s="20">
        <f t="shared" si="0"/>
        <v>9.475388351015494E-3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53.524861116615632</v>
      </c>
      <c r="D25" s="20">
        <f t="shared" si="0"/>
        <v>9.6168175694789464E-3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7.7815123709837793E-3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48.225451185679383</v>
      </c>
      <c r="D27" s="20">
        <f t="shared" si="0"/>
        <v>8.664672015646236E-3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52.112308744689884</v>
      </c>
      <c r="D28" s="20">
        <f t="shared" si="0"/>
        <v>9.3630241324712642E-3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23.619417868419152</v>
      </c>
      <c r="D29" s="20">
        <f t="shared" si="0"/>
        <v>4.2437033557732378E-3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27.475093120097227</v>
      </c>
      <c r="D30" s="20">
        <f t="shared" si="0"/>
        <v>4.9364529440768384E-3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21.00383653349035</v>
      </c>
      <c r="D31" s="20">
        <f t="shared" si="0"/>
        <v>3.7737615752361166E-3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19.751319581015878</v>
      </c>
      <c r="D32" s="20">
        <f t="shared" si="0"/>
        <v>3.5487217193010665E-3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18.834892765504868</v>
      </c>
      <c r="D33" s="20">
        <f t="shared" si="0"/>
        <v>3.3840672145215656E-3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17.090701941816455</v>
      </c>
      <c r="D34" s="20">
        <f t="shared" si="0"/>
        <v>3.0706882611184769E-3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15.001450925496583</v>
      </c>
      <c r="D35" s="20">
        <f t="shared" si="0"/>
        <v>2.6953123056905498E-3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14.809293148797419</v>
      </c>
      <c r="D36" s="20">
        <f t="shared" si="0"/>
        <v>2.6607872972267935E-3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13.620146706370631</v>
      </c>
      <c r="D37" s="20">
        <f t="shared" si="0"/>
        <v>2.4471332276665213E-3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12.659880371243318</v>
      </c>
      <c r="D38" s="20">
        <f t="shared" si="0"/>
        <v>2.2746020716694665E-3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11.590121974864484</v>
      </c>
      <c r="D39" s="20">
        <f t="shared" si="0"/>
        <v>2.0823984652186315E-3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12.412014988719902</v>
      </c>
      <c r="D40" s="20">
        <f t="shared" si="0"/>
        <v>2.2300680716592011E-3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1.4068169444655504E-3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6.2983334891352518</v>
      </c>
      <c r="D42" s="20">
        <f t="shared" si="0"/>
        <v>1.1316222572682381E-3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5.2969341523016054</v>
      </c>
      <c r="D43" s="20">
        <f t="shared" si="0"/>
        <v>9.5170073041841183E-4</v>
      </c>
    </row>
    <row r="44" spans="2:14">
      <c r="B44" s="22" t="s">
        <v>23</v>
      </c>
      <c r="C44" s="9">
        <f>[2]LUNA!J4</f>
        <v>5.5128751099219508</v>
      </c>
      <c r="D44" s="20">
        <f t="shared" si="0"/>
        <v>9.9049886556329294E-4</v>
      </c>
    </row>
    <row r="45" spans="2:14">
      <c r="B45" s="22" t="s">
        <v>36</v>
      </c>
      <c r="C45" s="9">
        <f>[2]GRT!$J$4</f>
        <v>4.9011131995616966</v>
      </c>
      <c r="D45" s="20">
        <f t="shared" si="0"/>
        <v>8.8058353715034015E-4</v>
      </c>
    </row>
    <row r="46" spans="2:14">
      <c r="B46" s="22" t="s">
        <v>35</v>
      </c>
      <c r="C46" s="9">
        <f>[2]AMP!$J$4</f>
        <v>3.5923625931550753</v>
      </c>
      <c r="D46" s="20">
        <f t="shared" si="0"/>
        <v>6.4544017454850114E-4</v>
      </c>
    </row>
    <row r="47" spans="2:14">
      <c r="B47" s="22" t="s">
        <v>63</v>
      </c>
      <c r="C47" s="10">
        <f>[2]ACE!$J$4</f>
        <v>3.2846699299133899</v>
      </c>
      <c r="D47" s="20">
        <f t="shared" si="0"/>
        <v>5.9015700055921186E-4</v>
      </c>
    </row>
    <row r="48" spans="2:14">
      <c r="B48" s="22" t="s">
        <v>61</v>
      </c>
      <c r="C48" s="10">
        <f>[2]SEI!$J$4</f>
        <v>3.6229301380096044</v>
      </c>
      <c r="D48" s="20">
        <f t="shared" si="0"/>
        <v>6.5093224862922431E-4</v>
      </c>
    </row>
    <row r="49" spans="2:4">
      <c r="B49" s="22" t="s">
        <v>39</v>
      </c>
      <c r="C49" s="9">
        <f>[2]SHPING!$J$4</f>
        <v>3.0217147845782715</v>
      </c>
      <c r="D49" s="20">
        <f t="shared" si="0"/>
        <v>5.4291182123713698E-4</v>
      </c>
    </row>
    <row r="50" spans="2:4">
      <c r="B50" s="22" t="s">
        <v>49</v>
      </c>
      <c r="C50" s="9">
        <f>[2]KAVA!$J$4</f>
        <v>2.2407604543437132</v>
      </c>
      <c r="D50" s="20">
        <f t="shared" si="0"/>
        <v>4.0259767249796436E-4</v>
      </c>
    </row>
    <row r="51" spans="2:4">
      <c r="B51" s="7" t="s">
        <v>25</v>
      </c>
      <c r="C51" s="1">
        <f>[2]POLIS!J4</f>
        <v>2.8455958621941497</v>
      </c>
      <c r="D51" s="20">
        <f t="shared" si="0"/>
        <v>5.1126851545795491E-4</v>
      </c>
    </row>
    <row r="52" spans="2:4">
      <c r="B52" s="22" t="s">
        <v>62</v>
      </c>
      <c r="C52" s="10">
        <f>[2]MEME!$J$4</f>
        <v>1.7382981194171536</v>
      </c>
      <c r="D52" s="20">
        <f>C52/$C$7</f>
        <v>3.1232021059114336E-4</v>
      </c>
    </row>
    <row r="53" spans="2:4">
      <c r="B53" s="22" t="s">
        <v>42</v>
      </c>
      <c r="C53" s="9">
        <f>[2]TRX!$J$4</f>
        <v>1.2265506554504406</v>
      </c>
      <c r="D53" s="20">
        <f>C53/$C$7</f>
        <v>2.2037448854827675E-4</v>
      </c>
    </row>
    <row r="54" spans="2:4">
      <c r="B54" s="7" t="s">
        <v>27</v>
      </c>
      <c r="C54" s="1">
        <f>[2]ATLAS!O47</f>
        <v>0.54655042148777255</v>
      </c>
      <c r="D54" s="20">
        <f>C54/$C$7</f>
        <v>9.819877317417457E-5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2024-02-15T18:20:12Z</dcterms:modified>
</cp:coreProperties>
</file>