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 l="1"/>
  <c r="C46"/>
  <c r="C28"/>
  <c r="C17" l="1"/>
  <c r="T2"/>
  <c r="C23" i="2" l="1"/>
  <c r="C19" i="1" l="1"/>
  <c r="C4"/>
  <c r="C36"/>
  <c r="C30"/>
  <c r="Q2" l="1"/>
  <c r="C45" l="1"/>
  <c r="C43" l="1"/>
  <c r="C48" l="1"/>
  <c r="C44" l="1"/>
  <c r="C16" l="1"/>
  <c r="C47" l="1"/>
  <c r="C39"/>
  <c r="C32" l="1"/>
  <c r="C22"/>
  <c r="C40" l="1"/>
  <c r="C42" l="1"/>
  <c r="C18" l="1"/>
  <c r="C15" l="1"/>
  <c r="C26"/>
  <c r="C23"/>
  <c r="C37" l="1"/>
  <c r="C35"/>
  <c r="C38" l="1"/>
  <c r="C25" l="1"/>
  <c r="C34" l="1"/>
  <c r="C50" l="1"/>
  <c r="C27" l="1"/>
  <c r="C33"/>
  <c r="C24" l="1"/>
  <c r="C31"/>
  <c r="C29" l="1"/>
  <c r="C21"/>
  <c r="C20"/>
  <c r="C49" l="1"/>
  <c r="C13" l="1"/>
  <c r="C14" l="1"/>
  <c r="C12" l="1"/>
  <c r="C7" s="1"/>
  <c r="D13" l="1"/>
  <c r="D43"/>
  <c r="D15"/>
  <c r="D49"/>
  <c r="D42"/>
  <c r="D50"/>
  <c r="D48"/>
  <c r="D44"/>
  <c r="D25"/>
  <c r="D39"/>
  <c r="D7"/>
  <c r="E7" s="1"/>
  <c r="N8"/>
  <c r="Q3"/>
  <c r="D16"/>
  <c r="D17"/>
  <c r="D32"/>
  <c r="D22"/>
  <c r="D26"/>
  <c r="D41"/>
  <c r="D18"/>
  <c r="D35"/>
  <c r="N9"/>
  <c r="D21"/>
  <c r="D46"/>
  <c r="D20"/>
  <c r="D30"/>
  <c r="D23"/>
  <c r="D38"/>
  <c r="D24"/>
  <c r="D37"/>
  <c r="D19"/>
  <c r="D40"/>
  <c r="D33"/>
  <c r="D34"/>
  <c r="D47"/>
  <c r="D27"/>
  <c r="D12"/>
  <c r="D29"/>
  <c r="D36"/>
  <c r="D45"/>
  <c r="D28"/>
  <c r="M8"/>
  <c r="D31"/>
  <c r="M9"/>
  <c r="D14"/>
  <c r="M10" l="1"/>
  <c r="N10"/>
  <c r="M11" l="1"/>
  <c r="N11"/>
  <c r="N12" l="1"/>
  <c r="M12"/>
  <c r="N13" l="1"/>
  <c r="M13"/>
  <c r="N14" l="1"/>
  <c r="M14"/>
  <c r="M15" l="1"/>
  <c r="N15"/>
  <c r="M16" l="1"/>
  <c r="N16"/>
  <c r="N17" l="1"/>
  <c r="M17"/>
  <c r="M18" l="1"/>
  <c r="N18"/>
  <c r="N19" l="1"/>
  <c r="M19"/>
  <c r="M20" l="1"/>
  <c r="N20"/>
  <c r="M21" l="1"/>
  <c r="M22" s="1"/>
  <c r="N21"/>
  <c r="M23" l="1"/>
  <c r="N23"/>
  <c r="N24" l="1"/>
  <c r="M24"/>
  <c r="M25" l="1"/>
  <c r="N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<sst xmlns="http://schemas.openxmlformats.org/spreadsheetml/2006/main" count="92" uniqueCount="59">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</sst>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886.41952312170451</c:v>
                </c:pt>
                <c:pt idx="1">
                  <c:v>751.56269841869732</c:v>
                </c:pt>
                <c:pt idx="2">
                  <c:v>868.54450966857121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886.41952312170451</v>
          </cell>
        </row>
      </sheetData>
      <sheetData sheetId="1">
        <row r="4">
          <cell r="J4">
            <v>751.56269841869732</v>
          </cell>
        </row>
      </sheetData>
      <sheetData sheetId="2">
        <row r="2">
          <cell r="Y2">
            <v>64.45</v>
          </cell>
        </row>
      </sheetData>
      <sheetData sheetId="3">
        <row r="4">
          <cell r="J4">
            <v>0.88870440532617567</v>
          </cell>
        </row>
      </sheetData>
      <sheetData sheetId="4">
        <row r="46">
          <cell r="M46">
            <v>76.27000000000001</v>
          </cell>
          <cell r="O46">
            <v>0.58197642991421716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28.752161173040435</v>
          </cell>
        </row>
      </sheetData>
      <sheetData sheetId="8">
        <row r="4">
          <cell r="J4">
            <v>9.3567509873027443</v>
          </cell>
        </row>
      </sheetData>
      <sheetData sheetId="9">
        <row r="4">
          <cell r="J4">
            <v>22.603233335218953</v>
          </cell>
        </row>
      </sheetData>
      <sheetData sheetId="10">
        <row r="4">
          <cell r="J4">
            <v>12.595368545987757</v>
          </cell>
        </row>
      </sheetData>
      <sheetData sheetId="11">
        <row r="4">
          <cell r="J4">
            <v>29.272066570762039</v>
          </cell>
        </row>
      </sheetData>
      <sheetData sheetId="12">
        <row r="4">
          <cell r="J4">
            <v>2.450118192880649</v>
          </cell>
        </row>
      </sheetData>
      <sheetData sheetId="13">
        <row r="4">
          <cell r="J4">
            <v>144.73838536362942</v>
          </cell>
        </row>
      </sheetData>
      <sheetData sheetId="14">
        <row r="4">
          <cell r="J4">
            <v>4.3350199178022892</v>
          </cell>
        </row>
      </sheetData>
      <sheetData sheetId="15">
        <row r="4">
          <cell r="J4">
            <v>25.226491347250587</v>
          </cell>
        </row>
      </sheetData>
      <sheetData sheetId="16">
        <row r="4">
          <cell r="J4">
            <v>4.3661587947483875</v>
          </cell>
        </row>
      </sheetData>
      <sheetData sheetId="17">
        <row r="4">
          <cell r="J4">
            <v>5.6489922133754247</v>
          </cell>
        </row>
      </sheetData>
      <sheetData sheetId="18">
        <row r="4">
          <cell r="J4">
            <v>7.6985075195640338</v>
          </cell>
        </row>
      </sheetData>
      <sheetData sheetId="19">
        <row r="4">
          <cell r="J4">
            <v>5.6753499919328325</v>
          </cell>
        </row>
      </sheetData>
      <sheetData sheetId="20">
        <row r="4">
          <cell r="J4">
            <v>10.612482187993315</v>
          </cell>
        </row>
      </sheetData>
      <sheetData sheetId="21">
        <row r="4">
          <cell r="J4">
            <v>1.3911230048107659</v>
          </cell>
        </row>
      </sheetData>
      <sheetData sheetId="22">
        <row r="4">
          <cell r="J4">
            <v>28.919717021946902</v>
          </cell>
        </row>
      </sheetData>
      <sheetData sheetId="23">
        <row r="4">
          <cell r="J4">
            <v>37.578419316778465</v>
          </cell>
        </row>
      </sheetData>
      <sheetData sheetId="24">
        <row r="4">
          <cell r="J4">
            <v>29.490297207117266</v>
          </cell>
        </row>
      </sheetData>
      <sheetData sheetId="25">
        <row r="4">
          <cell r="J4">
            <v>26.2724438692061</v>
          </cell>
        </row>
      </sheetData>
      <sheetData sheetId="26">
        <row r="4">
          <cell r="J4">
            <v>3.7307725847577586</v>
          </cell>
        </row>
      </sheetData>
      <sheetData sheetId="27">
        <row r="4">
          <cell r="J4">
            <v>124.47968077520312</v>
          </cell>
        </row>
      </sheetData>
      <sheetData sheetId="28">
        <row r="4">
          <cell r="J4">
            <v>0.71108237958909692</v>
          </cell>
        </row>
      </sheetData>
      <sheetData sheetId="29">
        <row r="4">
          <cell r="J4">
            <v>7.174119011411225</v>
          </cell>
        </row>
      </sheetData>
      <sheetData sheetId="30">
        <row r="4">
          <cell r="J4">
            <v>19.97388443610226</v>
          </cell>
        </row>
      </sheetData>
      <sheetData sheetId="31">
        <row r="4">
          <cell r="J4">
            <v>2.9872118305713014</v>
          </cell>
        </row>
      </sheetData>
      <sheetData sheetId="32">
        <row r="4">
          <cell r="J4">
            <v>3.137492964285935</v>
          </cell>
        </row>
      </sheetData>
      <sheetData sheetId="33">
        <row r="4">
          <cell r="J4">
            <v>2.1050522351537553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50+15.37</f>
        <v>65.37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121.99000000000001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4.8207062440970297E-2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2530.5420787540656</v>
      </c>
      <c r="D7" s="20">
        <f>(C7*[1]Feuil1!$K$2-C4)/C4</f>
        <v>3.2647710943958408E-2</v>
      </c>
      <c r="E7" s="32">
        <f>C7-C7/(1+D7)</f>
        <v>80.00444434546398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886.41952312170451</v>
      </c>
    </row>
    <row r="9" spans="2:20">
      <c r="M9" s="17" t="str">
        <f>IF(C13&gt;C7*[2]Params!F8,B13,"Others")</f>
        <v>BTC</v>
      </c>
      <c r="N9" s="18">
        <f>IF(C13&gt;C7*0.1,C13,C7)</f>
        <v>751.56269841869732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868.54450966857121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886.41952312170451</v>
      </c>
      <c r="D12" s="30">
        <f>C12/$C$7</f>
        <v>0.35028839495059527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751.56269841869732</v>
      </c>
      <c r="D13" s="30">
        <f t="shared" ref="D13:D50" si="0">C13/$C$7</f>
        <v>0.29699672047687731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144.73838536362942</v>
      </c>
      <c r="D14" s="30">
        <f t="shared" si="0"/>
        <v>5.7196593006227592E-2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124.47968077520312</v>
      </c>
      <c r="D15" s="30">
        <f t="shared" si="0"/>
        <v>4.9190915187820851E-2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3.0139787297096519E-2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5</v>
      </c>
      <c r="C17" s="1">
        <f>H$2</f>
        <v>65.37</v>
      </c>
      <c r="D17" s="30">
        <f t="shared" si="0"/>
        <v>2.583240980216598E-2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64.45</v>
      </c>
      <c r="D18" s="30">
        <f>C18/$C$7</f>
        <v>2.5468851334703953E-2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7</v>
      </c>
      <c r="C19" s="1">
        <f>$N$2</f>
        <v>39.26</v>
      </c>
      <c r="D19" s="30">
        <f>C19/$C$7</f>
        <v>1.5514462426694757E-2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37.578419316778465</v>
      </c>
      <c r="D20" s="30">
        <f t="shared" si="0"/>
        <v>1.4849948409188487E-2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57</v>
      </c>
      <c r="C21" s="9">
        <f>[2]MINA!$J$4</f>
        <v>29.490297207117266</v>
      </c>
      <c r="D21" s="30">
        <f t="shared" si="0"/>
        <v>1.1653747019151355E-2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7" t="s">
        <v>49</v>
      </c>
      <c r="C22" s="1">
        <f>[2]LUNC!J4</f>
        <v>28.919717021946902</v>
      </c>
      <c r="D22" s="30">
        <f t="shared" si="0"/>
        <v>1.1428269565146205E-2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28.752161173040435</v>
      </c>
      <c r="D23" s="30">
        <f t="shared" si="0"/>
        <v>1.1362056143795408E-2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47</v>
      </c>
      <c r="C24" s="9">
        <f>[2]AVAX!$J$4</f>
        <v>29.272066570762039</v>
      </c>
      <c r="D24" s="30">
        <f t="shared" si="0"/>
        <v>1.1567508328165953E-2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26.2724438692061</v>
      </c>
      <c r="D25" s="30">
        <f t="shared" si="0"/>
        <v>1.0382140684315973E-2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25.226491347250587</v>
      </c>
      <c r="D26" s="30">
        <f t="shared" si="0"/>
        <v>9.9688092757070721E-3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22.603233335218953</v>
      </c>
      <c r="D27" s="30">
        <f t="shared" si="0"/>
        <v>8.9321705119986983E-3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7.9034449448266725E-3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19.97388443610226</v>
      </c>
      <c r="D29" s="30">
        <f t="shared" si="0"/>
        <v>7.8931247987532281E-3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6.8601902121095517E-3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12.595368545987757</v>
      </c>
      <c r="D31" s="30">
        <f t="shared" si="0"/>
        <v>4.9773400931507911E-3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10.612482187993315</v>
      </c>
      <c r="D32" s="30">
        <f t="shared" si="0"/>
        <v>4.1937584350379437E-3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9.3567509873027443</v>
      </c>
      <c r="D33" s="30">
        <f t="shared" si="0"/>
        <v>3.6975283145299926E-3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7.6985075195640338</v>
      </c>
      <c r="D34" s="30">
        <f t="shared" si="0"/>
        <v>3.0422365169104244E-3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7.174119011411225</v>
      </c>
      <c r="D35" s="30">
        <f t="shared" si="0"/>
        <v>2.8350127317161486E-3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5.4</v>
      </c>
      <c r="D36" s="30">
        <f t="shared" si="0"/>
        <v>2.1339301351032017E-3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5.6489922133754247</v>
      </c>
      <c r="D37" s="30">
        <f t="shared" si="0"/>
        <v>2.2323249476083619E-3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5.6753499919328325</v>
      </c>
      <c r="D38" s="30">
        <f t="shared" si="0"/>
        <v>2.2427408101931821E-3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4.3661587947483875</v>
      </c>
      <c r="D39" s="30">
        <f t="shared" si="0"/>
        <v>1.725384782733233E-3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4.3350199178022892</v>
      </c>
      <c r="D40" s="30">
        <f t="shared" si="0"/>
        <v>1.7130795627538721E-3</v>
      </c>
    </row>
    <row r="41" spans="2:14">
      <c r="B41" s="22" t="s">
        <v>56</v>
      </c>
      <c r="C41" s="9">
        <f>[2]SHIB!$J$4</f>
        <v>3.7307725847577586</v>
      </c>
      <c r="D41" s="30">
        <f t="shared" si="0"/>
        <v>1.4742977862650824E-3</v>
      </c>
    </row>
    <row r="42" spans="2:14">
      <c r="B42" s="22" t="s">
        <v>50</v>
      </c>
      <c r="C42" s="9">
        <f>[2]KAVA!$J$4</f>
        <v>3.137492964285935</v>
      </c>
      <c r="D42" s="30">
        <f t="shared" si="0"/>
        <v>1.2398501454007464E-3</v>
      </c>
    </row>
    <row r="43" spans="2:14">
      <c r="B43" s="22" t="s">
        <v>37</v>
      </c>
      <c r="C43" s="9">
        <f>[2]GRT!$J$4</f>
        <v>2.9872118305713014</v>
      </c>
      <c r="D43" s="30">
        <f t="shared" si="0"/>
        <v>1.1804632120727592E-3</v>
      </c>
    </row>
    <row r="44" spans="2:14">
      <c r="B44" s="22" t="s">
        <v>36</v>
      </c>
      <c r="C44" s="9">
        <f>[2]AMP!$J$4</f>
        <v>2.450118192880649</v>
      </c>
      <c r="D44" s="30">
        <f t="shared" si="0"/>
        <v>9.6821871228752136E-4</v>
      </c>
    </row>
    <row r="45" spans="2:14">
      <c r="B45" s="22" t="s">
        <v>40</v>
      </c>
      <c r="C45" s="9">
        <f>[2]SHPING!$J$4</f>
        <v>2.1050522351537553</v>
      </c>
      <c r="D45" s="30">
        <f t="shared" si="0"/>
        <v>8.3185822232610175E-4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6.7052574001671256E-4</v>
      </c>
    </row>
    <row r="47" spans="2:14">
      <c r="B47" s="22" t="s">
        <v>23</v>
      </c>
      <c r="C47" s="9">
        <f>[2]LUNA!J4</f>
        <v>1.3911230048107659</v>
      </c>
      <c r="D47" s="30">
        <f t="shared" si="0"/>
        <v>5.4973320400018692E-4</v>
      </c>
    </row>
    <row r="48" spans="2:14">
      <c r="B48" s="7" t="s">
        <v>25</v>
      </c>
      <c r="C48" s="1">
        <f>[2]POLIS!J4</f>
        <v>0.88870440532617567</v>
      </c>
      <c r="D48" s="30">
        <f t="shared" si="0"/>
        <v>3.5119131698601788E-4</v>
      </c>
    </row>
    <row r="49" spans="2:4">
      <c r="B49" s="22" t="s">
        <v>43</v>
      </c>
      <c r="C49" s="9">
        <f>[2]TRX!$J$4</f>
        <v>0.71108237958909692</v>
      </c>
      <c r="D49" s="30">
        <f t="shared" si="0"/>
        <v>2.8100002191593846E-4</v>
      </c>
    </row>
    <row r="50" spans="2:4">
      <c r="B50" s="7" t="s">
        <v>28</v>
      </c>
      <c r="C50" s="1">
        <f>[2]ATLAS!O46</f>
        <v>0.58197642991421716</v>
      </c>
      <c r="D50" s="30">
        <f t="shared" si="0"/>
        <v>2.2998093365068971E-4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2023-05-26T07:52:30Z</dcterms:modified>
</cp:coreProperties>
</file>