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8" l="1"/>
  <c r="C44" l="1"/>
  <c r="C16" l="1"/>
  <c r="C19" l="1"/>
  <c r="C43" l="1"/>
  <c r="C17" l="1"/>
  <c r="C38" l="1"/>
  <c r="C35"/>
  <c r="C36" l="1"/>
  <c r="C25" l="1"/>
  <c r="C34" l="1"/>
  <c r="C50" l="1"/>
  <c r="C18" l="1"/>
  <c r="C39" l="1"/>
  <c r="C14"/>
  <c r="C40" l="1"/>
  <c r="C31"/>
  <c r="C33"/>
  <c r="C26" l="1"/>
  <c r="C47"/>
  <c r="C27"/>
  <c r="C24" l="1"/>
  <c r="C49" l="1"/>
  <c r="C13"/>
  <c r="C12" l="1"/>
  <c r="C23" l="1"/>
  <c r="C42" l="1"/>
  <c r="C32"/>
  <c r="C22"/>
  <c r="C21" l="1"/>
  <c r="C15"/>
  <c r="C7" l="1"/>
  <c r="D15" s="1"/>
  <c r="D47"/>
  <c r="D18"/>
  <c r="D13"/>
  <c r="D46"/>
  <c r="D19"/>
  <c r="D43"/>
  <c r="D21"/>
  <c r="D32"/>
  <c r="M8"/>
  <c r="D40"/>
  <c r="D36"/>
  <c r="D25"/>
  <c r="D41"/>
  <c r="D28"/>
  <c r="N9"/>
  <c r="D17"/>
  <c r="D14"/>
  <c r="D7"/>
  <c r="E7" s="1"/>
  <c r="D50"/>
  <c r="D37"/>
  <c r="N8"/>
  <c r="D34"/>
  <c r="D31"/>
  <c r="D45"/>
  <c r="D48"/>
  <c r="M9"/>
  <c r="D12"/>
  <c r="D39"/>
  <c r="D35"/>
  <c r="D29"/>
  <c r="D42"/>
  <c r="D22"/>
  <c r="D44" l="1"/>
  <c r="D23"/>
  <c r="D33"/>
  <c r="D49"/>
  <c r="D16"/>
  <c r="D38"/>
  <c r="Q3"/>
  <c r="D24"/>
  <c r="D26"/>
  <c r="D30"/>
  <c r="D27"/>
  <c r="D20"/>
  <c r="M10"/>
  <c r="N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M20" l="1"/>
  <c r="N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<sst xmlns="http://schemas.openxmlformats.org/spreadsheetml/2006/main" count="92" uniqueCount="59">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</sst>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860.14536107108347</c:v>
                </c:pt>
                <c:pt idx="1">
                  <c:v>737.9262010730414</c:v>
                </c:pt>
                <c:pt idx="2">
                  <c:v>678.39297673570195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860.14536107108347</v>
          </cell>
        </row>
      </sheetData>
      <sheetData sheetId="1">
        <row r="4">
          <cell r="J4">
            <v>737.9262010730414</v>
          </cell>
        </row>
      </sheetData>
      <sheetData sheetId="2">
        <row r="2">
          <cell r="Y2">
            <v>62.31</v>
          </cell>
        </row>
      </sheetData>
      <sheetData sheetId="3">
        <row r="4">
          <cell r="J4">
            <v>1.0563504077124322</v>
          </cell>
        </row>
      </sheetData>
      <sheetData sheetId="4">
        <row r="46">
          <cell r="M46">
            <v>76.27000000000001</v>
          </cell>
          <cell r="O46">
            <v>0.68237108893407772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23.531046737718253</v>
          </cell>
        </row>
      </sheetData>
      <sheetData sheetId="8">
        <row r="4">
          <cell r="J4">
            <v>6.9258437808341133</v>
          </cell>
        </row>
      </sheetData>
      <sheetData sheetId="9">
        <row r="4">
          <cell r="J4">
            <v>16.434221916818426</v>
          </cell>
        </row>
      </sheetData>
      <sheetData sheetId="10">
        <row r="4">
          <cell r="J4">
            <v>10.162773656492009</v>
          </cell>
        </row>
      </sheetData>
      <sheetData sheetId="11">
        <row r="4">
          <cell r="J4">
            <v>24.858605498905746</v>
          </cell>
        </row>
      </sheetData>
      <sheetData sheetId="12">
        <row r="4">
          <cell r="J4">
            <v>1.8840344926043964</v>
          </cell>
        </row>
      </sheetData>
      <sheetData sheetId="13">
        <row r="4">
          <cell r="J4">
            <v>109.33845494718007</v>
          </cell>
        </row>
      </sheetData>
      <sheetData sheetId="14">
        <row r="4">
          <cell r="J4">
            <v>3.7298771497430554</v>
          </cell>
        </row>
      </sheetData>
      <sheetData sheetId="15">
        <row r="4">
          <cell r="J4">
            <v>23.573167131258199</v>
          </cell>
        </row>
      </sheetData>
      <sheetData sheetId="16">
        <row r="4">
          <cell r="J4">
            <v>3.6539402420703206</v>
          </cell>
        </row>
      </sheetData>
      <sheetData sheetId="17">
        <row r="4">
          <cell r="J4">
            <v>4.2671147898360688</v>
          </cell>
        </row>
      </sheetData>
      <sheetData sheetId="18">
        <row r="4">
          <cell r="J4">
            <v>7.1296789588306675</v>
          </cell>
        </row>
      </sheetData>
      <sheetData sheetId="19">
        <row r="4">
          <cell r="J4">
            <v>4.6007223288135339</v>
          </cell>
        </row>
      </sheetData>
      <sheetData sheetId="20">
        <row r="4">
          <cell r="J4">
            <v>11.940340746636316</v>
          </cell>
        </row>
      </sheetData>
      <sheetData sheetId="21">
        <row r="4">
          <cell r="J4">
            <v>1.1459157867562699</v>
          </cell>
        </row>
      </sheetData>
      <sheetData sheetId="22">
        <row r="4">
          <cell r="J4">
            <v>29.389745834272301</v>
          </cell>
        </row>
      </sheetData>
      <sheetData sheetId="23">
        <row r="4">
          <cell r="J4">
            <v>26.620879914347132</v>
          </cell>
        </row>
      </sheetData>
      <sheetData sheetId="24">
        <row r="4">
          <cell r="J4">
            <v>22.180465613683062</v>
          </cell>
        </row>
      </sheetData>
      <sheetData sheetId="25">
        <row r="4">
          <cell r="J4">
            <v>20.255394671625755</v>
          </cell>
        </row>
      </sheetData>
      <sheetData sheetId="26">
        <row r="4">
          <cell r="J4">
            <v>2.8902139154879101</v>
          </cell>
        </row>
      </sheetData>
      <sheetData sheetId="27">
        <row r="4">
          <cell r="J4">
            <v>107.47191352701698</v>
          </cell>
        </row>
      </sheetData>
      <sheetData sheetId="28">
        <row r="4">
          <cell r="J4">
            <v>0.64437913508941225</v>
          </cell>
        </row>
      </sheetData>
      <sheetData sheetId="29">
        <row r="4">
          <cell r="J4">
            <v>5.8582498378551096</v>
          </cell>
        </row>
      </sheetData>
      <sheetData sheetId="30">
        <row r="4">
          <cell r="J4">
            <v>22.324416601507853</v>
          </cell>
        </row>
      </sheetData>
      <sheetData sheetId="31">
        <row r="4">
          <cell r="J4">
            <v>3.9703233301366909</v>
          </cell>
        </row>
      </sheetData>
      <sheetData sheetId="32">
        <row r="4">
          <cell r="J4">
            <v>2.3176343420241707</v>
          </cell>
        </row>
      </sheetData>
      <sheetData sheetId="33">
        <row r="4">
          <cell r="J4">
            <v>1.8264069811861954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33.896000000000001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1.4748235495249324E-2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2298.3088391095002</v>
      </c>
      <c r="D7" s="20">
        <f>(C7*[1]Feuil1!$K$2-C4)/C4</f>
        <v>-6.2120570262468137E-2</v>
      </c>
      <c r="E7" s="32">
        <f>C7-C7/(1+D7)</f>
        <v>-152.22879529910188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860.14536107108347</v>
      </c>
    </row>
    <row r="9" spans="2:20">
      <c r="M9" s="17" t="str">
        <f>IF(C13&gt;C7*[2]Params!F8,B13,"Others")</f>
        <v>BTC</v>
      </c>
      <c r="N9" s="18">
        <f>IF(C13&gt;C7*0.1,C13,C7)</f>
        <v>737.9262010730414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678.39297673570195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860.14536107108347</v>
      </c>
      <c r="D12" s="30">
        <f>C12/$C$7</f>
        <v>0.37425142628105379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737.9262010730414</v>
      </c>
      <c r="D13" s="30">
        <f t="shared" ref="D13:D50" si="0">C13/$C$7</f>
        <v>0.3210735600525112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109.33845494718007</v>
      </c>
      <c r="D14" s="30">
        <f t="shared" si="0"/>
        <v>4.7573438820147515E-2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107.47191352701698</v>
      </c>
      <c r="D15" s="30">
        <f t="shared" si="0"/>
        <v>4.6761301918265219E-2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3.3185270274447315E-2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62.31</v>
      </c>
      <c r="D17" s="30">
        <f t="shared" si="0"/>
        <v>2.711123889866018E-2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26.620879914347132</v>
      </c>
      <c r="D18" s="30">
        <f>C18/$C$7</f>
        <v>1.1582812310229649E-2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29.389745834272301</v>
      </c>
      <c r="D19" s="30">
        <f>C19/$C$7</f>
        <v>1.2787552888522855E-2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6.7832485063410719E-3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24.858605498905746</v>
      </c>
      <c r="D21" s="30">
        <f t="shared" si="0"/>
        <v>1.0816042246322922E-2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23.531046737718253</v>
      </c>
      <c r="D22" s="30">
        <f t="shared" si="0"/>
        <v>1.0238418065187254E-2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22.180465613683062</v>
      </c>
      <c r="D23" s="30">
        <f t="shared" si="0"/>
        <v>9.6507767956359927E-3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23.573167131258199</v>
      </c>
      <c r="D24" s="30">
        <f t="shared" si="0"/>
        <v>1.0256744755153023E-2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20.255394671625755</v>
      </c>
      <c r="D25" s="30">
        <f t="shared" si="0"/>
        <v>8.813173550458903E-3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22.324416601507853</v>
      </c>
      <c r="D26" s="30">
        <f t="shared" si="0"/>
        <v>9.7134102352221911E-3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16.434221916818426</v>
      </c>
      <c r="D27" s="30">
        <f t="shared" si="0"/>
        <v>7.1505716016764783E-3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8.7020506816434529E-3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7.0947819207439079E-3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8.7020506816434535E-4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10.162773656492009</v>
      </c>
      <c r="D31" s="30">
        <f t="shared" si="0"/>
        <v>4.4218485712432211E-3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11.940340746636316</v>
      </c>
      <c r="D32" s="30">
        <f t="shared" si="0"/>
        <v>5.1952725166660831E-3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6.9258437808341133</v>
      </c>
      <c r="D33" s="30">
        <f t="shared" si="0"/>
        <v>3.0134521796981784E-3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7.1296789588306675</v>
      </c>
      <c r="D34" s="30">
        <f t="shared" si="0"/>
        <v>3.1021413821795698E-3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5.8582498378551096</v>
      </c>
      <c r="D35" s="30">
        <f t="shared" si="0"/>
        <v>2.5489393497372353E-3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4.6007223288135339</v>
      </c>
      <c r="D36" s="30">
        <f t="shared" si="0"/>
        <v>2.0017859438752035E-3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2.3495536840437326E-3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4.2671147898360688</v>
      </c>
      <c r="D38" s="30">
        <f t="shared" si="0"/>
        <v>1.8566324582771911E-3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3.6539402420703206</v>
      </c>
      <c r="D39" s="30">
        <f t="shared" si="0"/>
        <v>1.5898386587096238E-3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3.7298771497430554</v>
      </c>
      <c r="D40" s="30">
        <f t="shared" si="0"/>
        <v>1.6228789996683948E-3</v>
      </c>
    </row>
    <row r="41" spans="2:14">
      <c r="B41" s="22" t="s">
        <v>56</v>
      </c>
      <c r="C41" s="9">
        <f>[2]SHIB!$J$4</f>
        <v>2.8902139154879101</v>
      </c>
      <c r="D41" s="30">
        <f t="shared" si="0"/>
        <v>1.2575393986683481E-3</v>
      </c>
    </row>
    <row r="42" spans="2:14">
      <c r="B42" s="22" t="s">
        <v>37</v>
      </c>
      <c r="C42" s="9">
        <f>[2]GRT!$J$4</f>
        <v>3.9703233301366909</v>
      </c>
      <c r="D42" s="30">
        <f t="shared" si="0"/>
        <v>1.7274977420680447E-3</v>
      </c>
    </row>
    <row r="43" spans="2:14">
      <c r="B43" s="22" t="s">
        <v>50</v>
      </c>
      <c r="C43" s="9">
        <f>[2]KAVA!$J$4</f>
        <v>2.3176343420241707</v>
      </c>
      <c r="D43" s="30">
        <f t="shared" si="0"/>
        <v>1.0084085752905855E-3</v>
      </c>
    </row>
    <row r="44" spans="2:14">
      <c r="B44" s="22" t="s">
        <v>36</v>
      </c>
      <c r="C44" s="9">
        <f>[2]AMP!$J$4</f>
        <v>1.8840344926043964</v>
      </c>
      <c r="D44" s="30">
        <f t="shared" si="0"/>
        <v>8.1974818203039328E-4</v>
      </c>
    </row>
    <row r="45" spans="2:14">
      <c r="B45" s="22" t="s">
        <v>40</v>
      </c>
      <c r="C45" s="9">
        <f>[2]SHPING!$J$4</f>
        <v>1.8264069811861954</v>
      </c>
      <c r="D45" s="30">
        <f t="shared" si="0"/>
        <v>7.9467430577948462E-4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7.3827919517441244E-4</v>
      </c>
    </row>
    <row r="47" spans="2:14">
      <c r="B47" s="22" t="s">
        <v>23</v>
      </c>
      <c r="C47" s="9">
        <f>[2]LUNA!J4</f>
        <v>1.1459157867562699</v>
      </c>
      <c r="D47" s="30">
        <f t="shared" si="0"/>
        <v>4.9859086266241962E-4</v>
      </c>
    </row>
    <row r="48" spans="2:14">
      <c r="B48" s="7" t="s">
        <v>25</v>
      </c>
      <c r="C48" s="1">
        <f>[2]POLIS!J4</f>
        <v>1.0563504077124322</v>
      </c>
      <c r="D48" s="30">
        <f t="shared" si="0"/>
        <v>4.596207392744155E-4</v>
      </c>
    </row>
    <row r="49" spans="2:4">
      <c r="B49" s="22" t="s">
        <v>43</v>
      </c>
      <c r="C49" s="9">
        <f>[2]TRX!$J$4</f>
        <v>0.64437913508941225</v>
      </c>
      <c r="D49" s="30">
        <f t="shared" si="0"/>
        <v>2.8037099458708191E-4</v>
      </c>
    </row>
    <row r="50" spans="2:4">
      <c r="B50" s="7" t="s">
        <v>28</v>
      </c>
      <c r="C50" s="1">
        <f>[2]ATLAS!O46</f>
        <v>0.68237108893407772</v>
      </c>
      <c r="D50" s="30">
        <f t="shared" si="0"/>
        <v>2.969013899796288E-4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2023-06-12T07:40:42Z</dcterms:modified>
</cp:coreProperties>
</file>