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3" l="1"/>
  <c r="C14" l="1"/>
  <c r="C7" l="1"/>
  <c r="M9" l="1"/>
  <c r="D33"/>
  <c r="D28"/>
  <c r="D29"/>
  <c r="D21"/>
  <c r="M8"/>
  <c r="D50"/>
  <c r="D37"/>
  <c r="D17"/>
  <c r="D43"/>
  <c r="D26"/>
  <c r="D22"/>
  <c r="D24"/>
  <c r="D18"/>
  <c r="D27"/>
  <c r="D7"/>
  <c r="E7" s="1"/>
  <c r="D40"/>
  <c r="D45"/>
  <c r="D32"/>
  <c r="D34"/>
  <c r="Q3"/>
  <c r="N9"/>
  <c r="D15"/>
  <c r="D12"/>
  <c r="D16"/>
  <c r="D42"/>
  <c r="D46"/>
  <c r="D19"/>
  <c r="D38"/>
  <c r="D20"/>
  <c r="D41"/>
  <c r="D35"/>
  <c r="D25"/>
  <c r="D47"/>
  <c r="D23"/>
  <c r="D44"/>
  <c r="D48"/>
  <c r="D39"/>
  <c r="D36"/>
  <c r="D49"/>
  <c r="D31"/>
  <c r="N8"/>
  <c r="D30"/>
  <c r="D13"/>
  <c r="D14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<sst xmlns="http://schemas.openxmlformats.org/spreadsheetml/2006/main" count="97" uniqueCount="60">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</sst>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949.86604570466693</c:v>
                </c:pt>
                <c:pt idx="1">
                  <c:v>849.02899744603849</c:v>
                </c:pt>
                <c:pt idx="2">
                  <c:v>182.27744687967206</c:v>
                </c:pt>
                <c:pt idx="3">
                  <c:v>706.90433459403926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949.86604570466693</v>
          </cell>
        </row>
      </sheetData>
      <sheetData sheetId="1">
        <row r="4">
          <cell r="J4">
            <v>849.02899744603849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0.60646339249414616</v>
          </cell>
        </row>
      </sheetData>
      <sheetData sheetId="4">
        <row r="46">
          <cell r="M46">
            <v>79.390000000000015</v>
          </cell>
          <cell r="O46">
            <v>0.86447596931851045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30.388094844493146</v>
          </cell>
        </row>
      </sheetData>
      <sheetData sheetId="8">
        <row r="4">
          <cell r="J4">
            <v>6.9158948603165245</v>
          </cell>
        </row>
      </sheetData>
      <sheetData sheetId="9">
        <row r="4">
          <cell r="J4">
            <v>18.735260827894926</v>
          </cell>
        </row>
      </sheetData>
      <sheetData sheetId="10">
        <row r="4">
          <cell r="J4">
            <v>10.863102564028113</v>
          </cell>
        </row>
      </sheetData>
      <sheetData sheetId="11">
        <row r="4">
          <cell r="J4">
            <v>35.787066326363579</v>
          </cell>
        </row>
      </sheetData>
      <sheetData sheetId="12">
        <row r="4">
          <cell r="J4">
            <v>2.2614227761220884</v>
          </cell>
        </row>
      </sheetData>
      <sheetData sheetId="13">
        <row r="4">
          <cell r="J4">
            <v>139.31583623151056</v>
          </cell>
        </row>
      </sheetData>
      <sheetData sheetId="14">
        <row r="4">
          <cell r="J4">
            <v>4.7669992901783527</v>
          </cell>
        </row>
      </sheetData>
      <sheetData sheetId="15">
        <row r="4">
          <cell r="J4">
            <v>30.938461169586805</v>
          </cell>
        </row>
      </sheetData>
      <sheetData sheetId="16">
        <row r="4">
          <cell r="J4">
            <v>4.0118855682426942</v>
          </cell>
        </row>
      </sheetData>
      <sheetData sheetId="17">
        <row r="4">
          <cell r="J4">
            <v>6.8706843315318675</v>
          </cell>
        </row>
      </sheetData>
      <sheetData sheetId="18">
        <row r="4">
          <cell r="J4">
            <v>8.9174747823769582</v>
          </cell>
        </row>
      </sheetData>
      <sheetData sheetId="19">
        <row r="4">
          <cell r="J4">
            <v>9.1814751615325054</v>
          </cell>
        </row>
      </sheetData>
      <sheetData sheetId="20">
        <row r="4">
          <cell r="J4">
            <v>11.480765806450229</v>
          </cell>
        </row>
      </sheetData>
      <sheetData sheetId="21">
        <row r="4">
          <cell r="J4">
            <v>1.3799099990355246</v>
          </cell>
        </row>
      </sheetData>
      <sheetData sheetId="22">
        <row r="4">
          <cell r="J4">
            <v>28.079011539170846</v>
          </cell>
        </row>
      </sheetData>
      <sheetData sheetId="23">
        <row r="4">
          <cell r="J4">
            <v>34.960188347178857</v>
          </cell>
        </row>
      </sheetData>
      <sheetData sheetId="24">
        <row r="4">
          <cell r="J4">
            <v>23.823269010361869</v>
          </cell>
        </row>
      </sheetData>
      <sheetData sheetId="25">
        <row r="4">
          <cell r="J4">
            <v>27.553625739921323</v>
          </cell>
        </row>
      </sheetData>
      <sheetData sheetId="26">
        <row r="4">
          <cell r="J4">
            <v>3.4310800853067414</v>
          </cell>
        </row>
      </sheetData>
      <sheetData sheetId="27">
        <row r="4">
          <cell r="J4">
            <v>182.27744687967206</v>
          </cell>
        </row>
      </sheetData>
      <sheetData sheetId="28">
        <row r="4">
          <cell r="J4">
            <v>0.74763155190094255</v>
          </cell>
        </row>
      </sheetData>
      <sheetData sheetId="29">
        <row r="4">
          <cell r="J4">
            <v>9.6893994465168074</v>
          </cell>
        </row>
      </sheetData>
      <sheetData sheetId="30">
        <row r="4">
          <cell r="J4">
            <v>14.940638356991151</v>
          </cell>
        </row>
      </sheetData>
      <sheetData sheetId="31">
        <row r="4">
          <cell r="J4">
            <v>4.5174185811465888</v>
          </cell>
        </row>
      </sheetData>
      <sheetData sheetId="32">
        <row r="4">
          <cell r="J4">
            <v>2.4879983771950149</v>
          </cell>
        </row>
      </sheetData>
      <sheetData sheetId="33">
        <row r="4">
          <cell r="J4">
            <v>1.6711525717800468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2.8517671377550007E-2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2712.0026378059902</v>
      </c>
      <c r="D7" s="20">
        <f>(C7*[1]Feuil1!$K$2-C4)/C4</f>
        <v>1.9549863836838408E-2</v>
      </c>
      <c r="E7" s="31">
        <f>C7-C7/(1+D7)</f>
        <v>52.002637805990162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949.86604570466693</v>
      </c>
    </row>
    <row r="9" spans="2:20">
      <c r="M9" s="17" t="str">
        <f>IF(C13&gt;C7*[2]Params!F8,B13,"Others")</f>
        <v>BTC</v>
      </c>
      <c r="N9" s="18">
        <f>IF(C13&gt;C7*0.1,C13,C7)</f>
        <v>849.02899744603849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182.27744687967206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706.90433459403926</v>
      </c>
    </row>
    <row r="12" spans="2:20">
      <c r="B12" s="7" t="s">
        <v>19</v>
      </c>
      <c r="C12" s="1">
        <f>[2]ETH!J4</f>
        <v>949.86604570466693</v>
      </c>
      <c r="D12" s="20">
        <f>C12/$C$7</f>
        <v>0.35024525141063595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849.02899744603849</v>
      </c>
      <c r="D13" s="20">
        <f t="shared" ref="D13:D50" si="0">C13/$C$7</f>
        <v>0.31306348511994919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182.27744687967206</v>
      </c>
      <c r="D14" s="20">
        <f t="shared" si="0"/>
        <v>6.7211382591845295E-2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139.31583623151056</v>
      </c>
      <c r="D15" s="20">
        <f t="shared" si="0"/>
        <v>5.1370096138334528E-2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2.9273570347345429E-2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2.5497762810416123E-2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1.3838482115327795E-2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35.787066326363579</v>
      </c>
      <c r="D19" s="20">
        <f>C19/$C$7</f>
        <v>1.3195808081999253E-2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34.960188347178857</v>
      </c>
      <c r="D20" s="20">
        <f t="shared" si="0"/>
        <v>1.2890912368529864E-2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28.079011539170846</v>
      </c>
      <c r="D21" s="20">
        <f t="shared" si="0"/>
        <v>1.0353607753820904E-2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30.938461169586805</v>
      </c>
      <c r="D22" s="20">
        <f t="shared" si="0"/>
        <v>1.1407976061046909E-2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30.388094844493146</v>
      </c>
      <c r="D23" s="20">
        <f t="shared" si="0"/>
        <v>1.1205038822925744E-2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27.553625739921323</v>
      </c>
      <c r="D24" s="20">
        <f t="shared" si="0"/>
        <v>1.0159881615090243E-2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23.823269010361869</v>
      </c>
      <c r="D25" s="20">
        <f t="shared" si="0"/>
        <v>8.7843826839471267E-3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8.6061863195244E-3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8.3579073083070443E-3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6.0730029426978088E-3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18.735260827894926</v>
      </c>
      <c r="D29" s="20">
        <f t="shared" si="0"/>
        <v>6.9082752969044864E-3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14.940638356991151</v>
      </c>
      <c r="D30" s="20">
        <f t="shared" si="0"/>
        <v>5.5090795815295095E-3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11.480765806450229</v>
      </c>
      <c r="D31" s="20">
        <f t="shared" si="0"/>
        <v>4.2333166075893521E-3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10.863102564028113</v>
      </c>
      <c r="D32" s="20">
        <f t="shared" si="0"/>
        <v>4.0055648960638035E-3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9.6893994465168074</v>
      </c>
      <c r="D33" s="20">
        <f t="shared" si="0"/>
        <v>3.5727839314918701E-3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8.9174747823769582</v>
      </c>
      <c r="D34" s="20">
        <f t="shared" si="0"/>
        <v>3.2881512200855357E-3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9.1814751615325054</v>
      </c>
      <c r="D35" s="20">
        <f t="shared" si="0"/>
        <v>3.3854963979534762E-3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6.9158948603165245</v>
      </c>
      <c r="D36" s="20">
        <f t="shared" si="0"/>
        <v>2.5501062439642324E-3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6.8706843315318675</v>
      </c>
      <c r="D37" s="20">
        <f t="shared" si="0"/>
        <v>2.5334357112168043E-3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1.9911485058025607E-3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4.5174185811465888</v>
      </c>
      <c r="D39" s="20">
        <f t="shared" si="0"/>
        <v>1.6657131959138432E-3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4.0118855682426942</v>
      </c>
      <c r="D40" s="20">
        <f t="shared" si="0"/>
        <v>1.4793073990106106E-3</v>
      </c>
    </row>
    <row r="41" spans="2:14">
      <c r="B41" s="22" t="s">
        <v>51</v>
      </c>
      <c r="C41" s="9">
        <f>[2]DOGE!$J$4</f>
        <v>4.7669992901783527</v>
      </c>
      <c r="D41" s="20">
        <f t="shared" si="0"/>
        <v>1.7577413914445358E-3</v>
      </c>
    </row>
    <row r="42" spans="2:14">
      <c r="B42" s="22" t="s">
        <v>56</v>
      </c>
      <c r="C42" s="9">
        <f>[2]SHIB!$J$4</f>
        <v>3.4310800853067414</v>
      </c>
      <c r="D42" s="20">
        <f t="shared" si="0"/>
        <v>1.2651462935458222E-3</v>
      </c>
    </row>
    <row r="43" spans="2:14">
      <c r="B43" s="22" t="s">
        <v>50</v>
      </c>
      <c r="C43" s="9">
        <f>[2]KAVA!$J$4</f>
        <v>2.4879983771950149</v>
      </c>
      <c r="D43" s="20">
        <f t="shared" si="0"/>
        <v>9.1740263910945362E-4</v>
      </c>
    </row>
    <row r="44" spans="2:14">
      <c r="B44" s="22" t="s">
        <v>36</v>
      </c>
      <c r="C44" s="9">
        <f>[2]AMP!$J$4</f>
        <v>2.2614227761220884</v>
      </c>
      <c r="D44" s="20">
        <f t="shared" si="0"/>
        <v>8.3385714475247674E-4</v>
      </c>
    </row>
    <row r="45" spans="2:14">
      <c r="B45" s="22" t="s">
        <v>40</v>
      </c>
      <c r="C45" s="9">
        <f>[2]SHPING!$J$4</f>
        <v>1.6711525717800468</v>
      </c>
      <c r="D45" s="20">
        <f t="shared" si="0"/>
        <v>6.1620610116073084E-4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6.2566074838802733E-4</v>
      </c>
    </row>
    <row r="47" spans="2:14">
      <c r="B47" s="22" t="s">
        <v>23</v>
      </c>
      <c r="C47" s="9">
        <f>[2]LUNA!J4</f>
        <v>1.3799099990355246</v>
      </c>
      <c r="D47" s="20">
        <f t="shared" si="0"/>
        <v>5.0881587642992541E-4</v>
      </c>
    </row>
    <row r="48" spans="2:14">
      <c r="B48" s="7" t="s">
        <v>28</v>
      </c>
      <c r="C48" s="1">
        <f>[2]ATLAS!O46</f>
        <v>0.86447596931851045</v>
      </c>
      <c r="D48" s="20">
        <f t="shared" si="0"/>
        <v>3.187592656686615E-4</v>
      </c>
    </row>
    <row r="49" spans="2:4">
      <c r="B49" s="22" t="s">
        <v>43</v>
      </c>
      <c r="C49" s="9">
        <f>[2]TRX!$J$4</f>
        <v>0.74763155190094255</v>
      </c>
      <c r="D49" s="20">
        <f t="shared" si="0"/>
        <v>2.7567508286266873E-4</v>
      </c>
    </row>
    <row r="50" spans="2:4">
      <c r="B50" s="7" t="s">
        <v>25</v>
      </c>
      <c r="C50" s="1">
        <f>[2]POLIS!J4</f>
        <v>0.60646339249414616</v>
      </c>
      <c r="D50" s="20">
        <f t="shared" si="0"/>
        <v>2.2362197736827238E-4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2023-07-25T10:48:40Z</dcterms:modified>
</cp:coreProperties>
</file>