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4"/>
  <c r="C37"/>
  <c r="C26"/>
  <c r="C20"/>
  <c r="C40" l="1"/>
  <c r="C27" l="1"/>
  <c r="C31" l="1"/>
  <c r="C35" l="1"/>
  <c r="C25"/>
  <c r="C15"/>
  <c r="C22"/>
  <c r="C29"/>
  <c r="C36" l="1"/>
  <c r="C24"/>
  <c r="C14"/>
  <c r="C21"/>
  <c r="C33" l="1"/>
  <c r="C23"/>
  <c r="C12" l="1"/>
  <c r="C13" l="1"/>
  <c r="C38" l="1"/>
  <c r="C7" l="1"/>
  <c r="D12" l="1"/>
  <c r="M8"/>
  <c r="D49"/>
  <c r="D15"/>
  <c r="D43"/>
  <c r="D39"/>
  <c r="D36"/>
  <c r="D13"/>
  <c r="D7"/>
  <c r="E7" s="1"/>
  <c r="D35"/>
  <c r="D30"/>
  <c r="D48"/>
  <c r="D46"/>
  <c r="D22"/>
  <c r="D21"/>
  <c r="D29"/>
  <c r="D40"/>
  <c r="D45"/>
  <c r="D26"/>
  <c r="D31"/>
  <c r="D41"/>
  <c r="D34"/>
  <c r="D50"/>
  <c r="D47"/>
  <c r="N8"/>
  <c r="D33"/>
  <c r="D42"/>
  <c r="D24"/>
  <c r="D20"/>
  <c r="Q3"/>
  <c r="D28"/>
  <c r="D14"/>
  <c r="D19"/>
  <c r="D16"/>
  <c r="D23"/>
  <c r="N9"/>
  <c r="D37"/>
  <c r="D25"/>
  <c r="D32"/>
  <c r="D17"/>
  <c r="D27"/>
  <c r="D18"/>
  <c r="D44"/>
  <c r="M9"/>
  <c r="D38"/>
  <c r="N10" l="1"/>
  <c r="M10"/>
  <c r="M11" l="1"/>
  <c r="N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<sst xmlns="http://schemas.openxmlformats.org/spreadsheetml/2006/main" count="100" uniqueCount="62">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</sst>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1022.2591567165593</c:v>
                </c:pt>
                <c:pt idx="1">
                  <c:v>951.75247227872001</c:v>
                </c:pt>
                <c:pt idx="2">
                  <c:v>974.29277966350821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951.75247227872001</v>
          </cell>
        </row>
      </sheetData>
      <sheetData sheetId="1">
        <row r="4">
          <cell r="J4">
            <v>1022.2591567165593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1.305934784952836</v>
          </cell>
        </row>
      </sheetData>
      <sheetData sheetId="4">
        <row r="46">
          <cell r="M46">
            <v>82.26</v>
          </cell>
          <cell r="O46">
            <v>2.6630831897389111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32.542942512062609</v>
          </cell>
        </row>
      </sheetData>
      <sheetData sheetId="8">
        <row r="4">
          <cell r="J4">
            <v>6.7390215027503961</v>
          </cell>
        </row>
      </sheetData>
      <sheetData sheetId="9">
        <row r="4">
          <cell r="J4">
            <v>16.271378850879827</v>
          </cell>
        </row>
      </sheetData>
      <sheetData sheetId="10">
        <row r="4">
          <cell r="J4">
            <v>8.9243024828502797</v>
          </cell>
        </row>
      </sheetData>
      <sheetData sheetId="11">
        <row r="4">
          <cell r="J4">
            <v>35.433581981183146</v>
          </cell>
        </row>
      </sheetData>
      <sheetData sheetId="12">
        <row r="4">
          <cell r="J4">
            <v>1.5737630583011522</v>
          </cell>
        </row>
      </sheetData>
      <sheetData sheetId="13">
        <row r="4">
          <cell r="J4">
            <v>150.44989985842548</v>
          </cell>
        </row>
      </sheetData>
      <sheetData sheetId="14">
        <row r="4">
          <cell r="J4">
            <v>4.2597794036715193</v>
          </cell>
        </row>
      </sheetData>
      <sheetData sheetId="15">
        <row r="4">
          <cell r="J4">
            <v>28.797111515131313</v>
          </cell>
        </row>
      </sheetData>
      <sheetData sheetId="16">
        <row r="4">
          <cell r="J4">
            <v>3.7247884475115796</v>
          </cell>
        </row>
      </sheetData>
      <sheetData sheetId="17">
        <row r="4">
          <cell r="J4">
            <v>8.9113782667348982</v>
          </cell>
        </row>
      </sheetData>
      <sheetData sheetId="18">
        <row r="4">
          <cell r="J4">
            <v>9.6349588271792115</v>
          </cell>
        </row>
      </sheetData>
      <sheetData sheetId="19">
        <row r="4">
          <cell r="J4">
            <v>8.7748266240915545</v>
          </cell>
        </row>
      </sheetData>
      <sheetData sheetId="20">
        <row r="4">
          <cell r="J4">
            <v>11.280878899249668</v>
          </cell>
        </row>
      </sheetData>
      <sheetData sheetId="21">
        <row r="4">
          <cell r="J4">
            <v>1.2120929037997448</v>
          </cell>
        </row>
      </sheetData>
      <sheetData sheetId="22">
        <row r="4">
          <cell r="J4">
            <v>21.962065948572899</v>
          </cell>
        </row>
      </sheetData>
      <sheetData sheetId="23">
        <row r="4">
          <cell r="J4">
            <v>33.940525156028571</v>
          </cell>
        </row>
      </sheetData>
      <sheetData sheetId="24">
        <row r="4">
          <cell r="J4">
            <v>33.734889068510796</v>
          </cell>
        </row>
      </sheetData>
      <sheetData sheetId="25">
        <row r="4">
          <cell r="J4">
            <v>29.143865157371902</v>
          </cell>
        </row>
      </sheetData>
      <sheetData sheetId="26">
        <row r="4">
          <cell r="J4">
            <v>3.527186683098845</v>
          </cell>
        </row>
      </sheetData>
      <sheetData sheetId="27">
        <row r="4">
          <cell r="J4">
            <v>174.88647509199927</v>
          </cell>
        </row>
      </sheetData>
      <sheetData sheetId="28">
        <row r="4">
          <cell r="J4">
            <v>0.88409704707679104</v>
          </cell>
        </row>
      </sheetData>
      <sheetData sheetId="29">
        <row r="4">
          <cell r="J4">
            <v>8.0527546395931644</v>
          </cell>
        </row>
      </sheetData>
      <sheetData sheetId="30">
        <row r="4">
          <cell r="J4">
            <v>17.191853987467205</v>
          </cell>
        </row>
      </sheetData>
      <sheetData sheetId="31">
        <row r="4">
          <cell r="J4">
            <v>4.5400692934260674</v>
          </cell>
        </row>
      </sheetData>
      <sheetData sheetId="32">
        <row r="4">
          <cell r="J4">
            <v>1.9529100402992083</v>
          </cell>
        </row>
      </sheetData>
      <sheetData sheetId="33">
        <row r="4">
          <cell r="J4">
            <v>2.3644395524207411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61</v>
      </c>
      <c r="N2" s="9">
        <f>101.16</f>
        <v>101.16</v>
      </c>
      <c r="P2" t="s">
        <v>8</v>
      </c>
      <c r="Q2" s="10">
        <f>N2+K2+H2</f>
        <v>163.26999999999998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5.4908924481785526E-2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2973.4692773696588</v>
      </c>
      <c r="D7" s="20">
        <f>(C7*[1]Feuil1!$K$2-C4)/C4</f>
        <v>8.4946689016194718E-2</v>
      </c>
      <c r="E7" s="31">
        <f>C7-C7/(1+D7)</f>
        <v>232.8099367103182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1022.2591567165593</v>
      </c>
    </row>
    <row r="9" spans="2:20">
      <c r="M9" s="17" t="str">
        <f>IF(C13&gt;C7*[2]Params!F8,B13,"Others")</f>
        <v>ETH</v>
      </c>
      <c r="N9" s="18">
        <f>IF(C13&gt;C7*0.1,C13,C7)</f>
        <v>951.75247227872001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974.29277966350821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1022.2591567165593</v>
      </c>
      <c r="D12" s="20">
        <f>C12/$C$7</f>
        <v>0.3437934148157244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951.75247227872001</v>
      </c>
      <c r="D13" s="20">
        <f t="shared" ref="D13:D50" si="0">C13/$C$7</f>
        <v>0.32008148848964851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174.88647509199927</v>
      </c>
      <c r="D14" s="20">
        <f t="shared" si="0"/>
        <v>5.8815632104564558E-2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150.44989985842548</v>
      </c>
      <c r="D15" s="20">
        <f t="shared" si="0"/>
        <v>5.0597428735337055E-2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101.16</v>
      </c>
      <c r="D16" s="20">
        <f t="shared" si="0"/>
        <v>3.4020866053637681E-2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2.7664654424399329E-2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2.3255663183165739E-2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45.14</v>
      </c>
      <c r="D19" s="20">
        <f>C19/$C$7</f>
        <v>1.518092026157775E-2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33.734889068510796</v>
      </c>
      <c r="D20" s="20">
        <f t="shared" si="0"/>
        <v>1.1345295989858955E-2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33.940525156028571</v>
      </c>
      <c r="D21" s="20">
        <f t="shared" si="0"/>
        <v>1.1414452947047926E-2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35.433581981183146</v>
      </c>
      <c r="D22" s="20">
        <f t="shared" si="0"/>
        <v>1.1916579145733705E-2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32.542942512062609</v>
      </c>
      <c r="D23" s="20">
        <f t="shared" si="0"/>
        <v>1.0944435430942204E-2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28.797111515131313</v>
      </c>
      <c r="D24" s="20">
        <f t="shared" si="0"/>
        <v>9.6846843968757396E-3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29.143865157371902</v>
      </c>
      <c r="D25" s="20">
        <f t="shared" si="0"/>
        <v>9.8013002451979823E-3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21.962065948572899</v>
      </c>
      <c r="D26" s="20">
        <f t="shared" si="0"/>
        <v>7.386007353672952E-3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17.191853987467205</v>
      </c>
      <c r="D27" s="20">
        <f t="shared" si="0"/>
        <v>5.7817493250426916E-3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5.7071381665701011E-3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16.271378850879827</v>
      </c>
      <c r="D29" s="20">
        <f t="shared" si="0"/>
        <v>5.4721866389262127E-3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4.3719974169364366E-3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8.7748266240915545</v>
      </c>
      <c r="D31" s="20">
        <f t="shared" si="0"/>
        <v>2.9510399488148725E-3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11.280878899249668</v>
      </c>
      <c r="D32" s="20">
        <f t="shared" si="0"/>
        <v>3.7938441083301766E-3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9.6349588271792115</v>
      </c>
      <c r="D33" s="20">
        <f t="shared" si="0"/>
        <v>3.2403088542089561E-3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8.9243024828502797</v>
      </c>
      <c r="D34" s="20">
        <f t="shared" si="0"/>
        <v>3.0013098002292958E-3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8.0527546395931644</v>
      </c>
      <c r="D35" s="20">
        <f t="shared" si="0"/>
        <v>2.7082017295018629E-3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8.9113782667348982</v>
      </c>
      <c r="D36" s="20">
        <f t="shared" si="0"/>
        <v>2.9969632895006518E-3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6.7390215027503961</v>
      </c>
      <c r="D37" s="20">
        <f t="shared" si="0"/>
        <v>2.2663834309772177E-3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4.5400692934260674</v>
      </c>
      <c r="D38" s="20">
        <f t="shared" si="0"/>
        <v>1.526859324890092E-3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1.8160604654966737E-3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4.2597794036715193</v>
      </c>
      <c r="D40" s="20">
        <f t="shared" si="0"/>
        <v>1.432595734582378E-3</v>
      </c>
    </row>
    <row r="41" spans="2:14">
      <c r="B41" s="22" t="s">
        <v>33</v>
      </c>
      <c r="C41" s="1">
        <f>[2]EGLD!$J$4</f>
        <v>3.7247884475115796</v>
      </c>
      <c r="D41" s="20">
        <f t="shared" si="0"/>
        <v>1.2526742670119465E-3</v>
      </c>
    </row>
    <row r="42" spans="2:14">
      <c r="B42" s="22" t="s">
        <v>56</v>
      </c>
      <c r="C42" s="9">
        <f>[2]SHIB!$J$4</f>
        <v>3.527186683098845</v>
      </c>
      <c r="D42" s="20">
        <f t="shared" si="0"/>
        <v>1.1862193128892881E-3</v>
      </c>
    </row>
    <row r="43" spans="2:14">
      <c r="B43" s="22" t="s">
        <v>40</v>
      </c>
      <c r="C43" s="9">
        <f>[2]SHPING!$J$4</f>
        <v>2.3644395524207411</v>
      </c>
      <c r="D43" s="20">
        <f t="shared" si="0"/>
        <v>7.9517873966814022E-4</v>
      </c>
    </row>
    <row r="44" spans="2:14">
      <c r="B44" s="7" t="s">
        <v>28</v>
      </c>
      <c r="C44" s="1">
        <f>[2]ATLAS!O46</f>
        <v>2.6630831897389111</v>
      </c>
      <c r="D44" s="20">
        <f t="shared" si="0"/>
        <v>8.956148328173358E-4</v>
      </c>
    </row>
    <row r="45" spans="2:14">
      <c r="B45" s="22" t="s">
        <v>50</v>
      </c>
      <c r="C45" s="9">
        <f>[2]KAVA!$J$4</f>
        <v>1.9529100402992083</v>
      </c>
      <c r="D45" s="20">
        <f t="shared" si="0"/>
        <v>6.5677828089979768E-4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5.706444027903289E-4</v>
      </c>
    </row>
    <row r="47" spans="2:14">
      <c r="B47" s="22" t="s">
        <v>36</v>
      </c>
      <c r="C47" s="9">
        <f>[2]AMP!$J$4</f>
        <v>1.5737630583011522</v>
      </c>
      <c r="D47" s="20">
        <f t="shared" si="0"/>
        <v>5.2926830967404796E-4</v>
      </c>
    </row>
    <row r="48" spans="2:14">
      <c r="B48" s="22" t="s">
        <v>23</v>
      </c>
      <c r="C48" s="9">
        <f>[2]LUNA!J4</f>
        <v>1.2120929037997448</v>
      </c>
      <c r="D48" s="20">
        <f t="shared" si="0"/>
        <v>4.0763592649995911E-4</v>
      </c>
    </row>
    <row r="49" spans="2:4">
      <c r="B49" s="7" t="s">
        <v>25</v>
      </c>
      <c r="C49" s="1">
        <f>[2]POLIS!J4</f>
        <v>1.305934784952836</v>
      </c>
      <c r="D49" s="20">
        <f t="shared" si="0"/>
        <v>4.3919565434624919E-4</v>
      </c>
    </row>
    <row r="50" spans="2:4">
      <c r="B50" s="22" t="s">
        <v>43</v>
      </c>
      <c r="C50" s="9">
        <f>[2]TRX!$J$4</f>
        <v>0.88409704707679104</v>
      </c>
      <c r="D50" s="20">
        <f t="shared" si="0"/>
        <v>2.9732846201083548E-4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2023-10-30T00:03:47Z</dcterms:modified>
</cp:coreProperties>
</file>