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8" l="1"/>
  <c r="C25"/>
  <c r="C23" l="1"/>
  <c r="C34" l="1"/>
  <c r="C27" l="1"/>
  <c r="C29" l="1"/>
  <c r="C33" l="1"/>
  <c r="C15" l="1"/>
  <c r="C17" l="1"/>
  <c r="C49" l="1"/>
  <c r="C31" l="1"/>
  <c r="C24" l="1"/>
  <c r="C7" l="1"/>
  <c r="M9" l="1"/>
  <c r="D41"/>
  <c r="N8"/>
  <c r="D55"/>
  <c r="D47"/>
  <c r="D7"/>
  <c r="E7" s="1"/>
  <c r="D28"/>
  <c r="D21"/>
  <c r="D45"/>
  <c r="D20"/>
  <c r="D44"/>
  <c r="D49"/>
  <c r="D30"/>
  <c r="D12"/>
  <c r="D33"/>
  <c r="D51"/>
  <c r="D48"/>
  <c r="D50"/>
  <c r="D54"/>
  <c r="D39"/>
  <c r="D42"/>
  <c r="D52"/>
  <c r="Q3"/>
  <c r="D31"/>
  <c r="D38"/>
  <c r="D35"/>
  <c r="D14"/>
  <c r="N9"/>
  <c r="D23"/>
  <c r="D26"/>
  <c r="D13"/>
  <c r="D32"/>
  <c r="D43"/>
  <c r="D37"/>
  <c r="D19"/>
  <c r="M8"/>
  <c r="D22"/>
  <c r="D46"/>
  <c r="D53"/>
  <c r="D18"/>
  <c r="D34"/>
  <c r="D29"/>
  <c r="D17"/>
  <c r="D27"/>
  <c r="D25"/>
  <c r="D16"/>
  <c r="D15"/>
  <c r="D40"/>
  <c r="D36"/>
  <c r="D24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<sst xmlns="http://schemas.openxmlformats.org/spreadsheetml/2006/main" count="107" uniqueCount="67">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</sst>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1369.3824682229276</c:v>
                </c:pt>
                <c:pt idx="1">
                  <c:v>1336.6625990354441</c:v>
                </c:pt>
                <c:pt idx="2">
                  <c:v>571.12</c:v>
                </c:pt>
                <c:pt idx="3">
                  <c:v>306.04873069831365</c:v>
                </c:pt>
                <c:pt idx="4">
                  <c:v>1079.6139800771507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1369.3824682229276</v>
          </cell>
        </row>
      </sheetData>
      <sheetData sheetId="1">
        <row r="4">
          <cell r="J4">
            <v>1336.6625990354441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2.9241593859394164</v>
          </cell>
        </row>
      </sheetData>
      <sheetData sheetId="4">
        <row r="47">
          <cell r="M47">
            <v>111.75</v>
          </cell>
          <cell r="O47">
            <v>2.3126099434182024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3.254313676041396</v>
          </cell>
        </row>
      </sheetData>
      <sheetData sheetId="8">
        <row r="4">
          <cell r="J4">
            <v>46.27871833673985</v>
          </cell>
        </row>
      </sheetData>
      <sheetData sheetId="9">
        <row r="4">
          <cell r="J4">
            <v>12.169112925092588</v>
          </cell>
        </row>
      </sheetData>
      <sheetData sheetId="10">
        <row r="4">
          <cell r="J4">
            <v>24.590885526232629</v>
          </cell>
        </row>
      </sheetData>
      <sheetData sheetId="11">
        <row r="4">
          <cell r="J4">
            <v>13.971757523424744</v>
          </cell>
        </row>
      </sheetData>
      <sheetData sheetId="12">
        <row r="4">
          <cell r="J4">
            <v>59.593333201356259</v>
          </cell>
        </row>
      </sheetData>
      <sheetData sheetId="13">
        <row r="4">
          <cell r="J4">
            <v>3.5805544776185907</v>
          </cell>
        </row>
      </sheetData>
      <sheetData sheetId="14">
        <row r="4">
          <cell r="J4">
            <v>228.86493051345184</v>
          </cell>
        </row>
      </sheetData>
      <sheetData sheetId="15">
        <row r="4">
          <cell r="J4">
            <v>5.7312819508716757</v>
          </cell>
        </row>
      </sheetData>
      <sheetData sheetId="16">
        <row r="4">
          <cell r="J4">
            <v>38.788625949410836</v>
          </cell>
        </row>
      </sheetData>
      <sheetData sheetId="17">
        <row r="4">
          <cell r="J4">
            <v>5.4048428260618131</v>
          </cell>
        </row>
      </sheetData>
      <sheetData sheetId="18">
        <row r="4">
          <cell r="J4">
            <v>5.9046891711480525</v>
          </cell>
        </row>
      </sheetData>
      <sheetData sheetId="19">
        <row r="4">
          <cell r="J4">
            <v>13.205184238917301</v>
          </cell>
        </row>
      </sheetData>
      <sheetData sheetId="20">
        <row r="4">
          <cell r="J4">
            <v>2.7590734377394699</v>
          </cell>
        </row>
      </sheetData>
      <sheetData sheetId="21">
        <row r="4">
          <cell r="J4">
            <v>15.063142979049108</v>
          </cell>
        </row>
      </sheetData>
      <sheetData sheetId="22">
        <row r="4">
          <cell r="J4">
            <v>9.4224213944632425</v>
          </cell>
        </row>
      </sheetData>
      <sheetData sheetId="23">
        <row r="4">
          <cell r="J4">
            <v>12.346594816917159</v>
          </cell>
        </row>
      </sheetData>
      <sheetData sheetId="24">
        <row r="4">
          <cell r="J4">
            <v>3.6639120996369394</v>
          </cell>
        </row>
      </sheetData>
      <sheetData sheetId="25">
        <row r="4">
          <cell r="J4">
            <v>18.600546901289224</v>
          </cell>
        </row>
      </sheetData>
      <sheetData sheetId="26">
        <row r="4">
          <cell r="J4">
            <v>59.115428953430573</v>
          </cell>
        </row>
      </sheetData>
      <sheetData sheetId="27">
        <row r="4">
          <cell r="J4">
            <v>1.865593762380545</v>
          </cell>
        </row>
      </sheetData>
      <sheetData sheetId="28">
        <row r="4">
          <cell r="J4">
            <v>35.995244234733491</v>
          </cell>
        </row>
      </sheetData>
      <sheetData sheetId="29">
        <row r="4">
          <cell r="J4">
            <v>42.591097345706132</v>
          </cell>
        </row>
      </sheetData>
      <sheetData sheetId="30">
        <row r="4">
          <cell r="J4">
            <v>2.859314985328282</v>
          </cell>
        </row>
      </sheetData>
      <sheetData sheetId="31">
        <row r="4">
          <cell r="J4">
            <v>4.7775074162636555</v>
          </cell>
        </row>
      </sheetData>
      <sheetData sheetId="32">
        <row r="4">
          <cell r="J4">
            <v>2.860729745675231</v>
          </cell>
        </row>
      </sheetData>
      <sheetData sheetId="33">
        <row r="4">
          <cell r="J4">
            <v>306.04873069831365</v>
          </cell>
        </row>
      </sheetData>
      <sheetData sheetId="34">
        <row r="4">
          <cell r="J4">
            <v>1.0280783320024898</v>
          </cell>
        </row>
      </sheetData>
      <sheetData sheetId="35">
        <row r="4">
          <cell r="J4">
            <v>13.275942918687804</v>
          </cell>
        </row>
      </sheetData>
      <sheetData sheetId="36">
        <row r="4">
          <cell r="J4">
            <v>19.71611332834377</v>
          </cell>
        </row>
      </sheetData>
      <sheetData sheetId="37">
        <row r="4">
          <cell r="J4">
            <v>18.287325634840716</v>
          </cell>
        </row>
      </sheetData>
      <sheetData sheetId="38">
        <row r="4">
          <cell r="J4">
            <v>15.234118544937589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571.12</f>
        <v>571.12</v>
      </c>
      <c r="P2" t="s">
        <v>8</v>
      </c>
      <c r="Q2" s="10">
        <f>N2+K2+H2</f>
        <v>628.20000000000005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0.13472511315116417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4662.8277780338367</v>
      </c>
      <c r="D7" s="20">
        <f>(C7*[1]Feuil1!$K$2-C4)/C4</f>
        <v>0.63576456361248701</v>
      </c>
      <c r="E7" s="31">
        <f>C7-C7/(1+D7)</f>
        <v>1812.278327484386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1369.3824682229276</v>
      </c>
    </row>
    <row r="9" spans="2:20">
      <c r="M9" s="17" t="str">
        <f>IF(C13&gt;C7*Params!F8,B13,"Others")</f>
        <v>BTC</v>
      </c>
      <c r="N9" s="18">
        <f>IF(C13&gt;C7*0.1,C13,C7)</f>
        <v>1336.6625990354441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571.12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306.04873069831365</v>
      </c>
    </row>
    <row r="12" spans="2:20">
      <c r="B12" s="7" t="s">
        <v>19</v>
      </c>
      <c r="C12" s="1">
        <f>[2]ETH!J4</f>
        <v>1369.3824682229276</v>
      </c>
      <c r="D12" s="20">
        <f>C12/$C$7</f>
        <v>0.29368068764494487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1079.6139800771507</v>
      </c>
    </row>
    <row r="13" spans="2:20">
      <c r="B13" s="7" t="s">
        <v>4</v>
      </c>
      <c r="C13" s="1">
        <f>[2]BTC!J4</f>
        <v>1336.6625990354441</v>
      </c>
      <c r="D13" s="20">
        <f t="shared" ref="D13:D55" si="0">C13/$C$7</f>
        <v>0.28666351464498468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571.12</v>
      </c>
      <c r="D14" s="20">
        <f t="shared" si="0"/>
        <v>0.12248361449043756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306.04873069831365</v>
      </c>
      <c r="D15" s="20">
        <f t="shared" si="0"/>
        <v>6.5635864172398084E-2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228.86493051345184</v>
      </c>
      <c r="D16" s="20">
        <f t="shared" si="0"/>
        <v>4.9082861604199494E-2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2.3966143576317406E-2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1.9301592142000595E-2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1.3414606538690413E-2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59.115428953430573</v>
      </c>
      <c r="D20" s="20">
        <f t="shared" si="0"/>
        <v>1.2678021099539223E-2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59.593333201356259</v>
      </c>
      <c r="D21" s="20">
        <f t="shared" si="0"/>
        <v>1.2780513464832458E-2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1.087323023999367E-2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46.27871833673985</v>
      </c>
      <c r="D23" s="20">
        <f t="shared" si="0"/>
        <v>9.9250327354475192E-3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35.995244234733491</v>
      </c>
      <c r="D24" s="20">
        <f t="shared" si="0"/>
        <v>7.7196169252280464E-3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42.591097345706132</v>
      </c>
      <c r="D25" s="20">
        <f t="shared" si="0"/>
        <v>9.1341776649673766E-3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38.788625949410836</v>
      </c>
      <c r="D26" s="20">
        <f t="shared" si="0"/>
        <v>8.3186915313794279E-3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24.590885526232629</v>
      </c>
      <c r="D27" s="20">
        <f t="shared" si="0"/>
        <v>5.2738138093107543E-3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19.71611332834377</v>
      </c>
      <c r="D28" s="20">
        <f t="shared" si="0"/>
        <v>4.2283597565461479E-3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18.600546901289224</v>
      </c>
      <c r="D29" s="20">
        <f t="shared" si="0"/>
        <v>3.9891129989648626E-3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1.3682684207329311E-3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13.205184238917301</v>
      </c>
      <c r="D31" s="20">
        <f t="shared" si="0"/>
        <v>2.8320120037728476E-3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13.971757523424744</v>
      </c>
      <c r="D32" s="20">
        <f t="shared" si="0"/>
        <v>2.9964129469341417E-3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15.063142979049108</v>
      </c>
      <c r="D33" s="20">
        <f t="shared" si="0"/>
        <v>3.2304738017582854E-3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13.275942918687804</v>
      </c>
      <c r="D34" s="20">
        <f t="shared" si="0"/>
        <v>2.8471870612999219E-3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12.346594816917159</v>
      </c>
      <c r="D35" s="20">
        <f t="shared" si="0"/>
        <v>2.6478770833185945E-3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12.169112925092588</v>
      </c>
      <c r="D36" s="20">
        <f t="shared" si="0"/>
        <v>2.609813937889833E-3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18.287325634840716</v>
      </c>
      <c r="D37" s="20">
        <f t="shared" si="0"/>
        <v>3.9219388974627515E-3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15.234118544937589</v>
      </c>
      <c r="D38" s="20">
        <f t="shared" si="0"/>
        <v>3.2671415866363657E-3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2.2518524165667363E-3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9.4224213944632425</v>
      </c>
      <c r="D40" s="20">
        <f t="shared" si="0"/>
        <v>2.0207526082887781E-3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5.7312819508716757</v>
      </c>
      <c r="D41" s="20">
        <f t="shared" si="0"/>
        <v>1.2291429629614954E-3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5.9046891711480525</v>
      </c>
      <c r="D42" s="20">
        <f t="shared" si="0"/>
        <v>1.2663322456309696E-3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5.4048428260618131</v>
      </c>
      <c r="D43" s="20">
        <f t="shared" si="0"/>
        <v>1.1591341313362553E-3</v>
      </c>
    </row>
    <row r="44" spans="2:14">
      <c r="B44" s="22" t="s">
        <v>56</v>
      </c>
      <c r="C44" s="9">
        <f>[2]SHIB!$J$4</f>
        <v>4.7775074162636555</v>
      </c>
      <c r="D44" s="20">
        <f t="shared" si="0"/>
        <v>1.0245944400456015E-3</v>
      </c>
    </row>
    <row r="45" spans="2:14">
      <c r="B45" s="22" t="s">
        <v>23</v>
      </c>
      <c r="C45" s="9">
        <f>[2]LUNA!J4</f>
        <v>3.6639120996369394</v>
      </c>
      <c r="D45" s="20">
        <f t="shared" si="0"/>
        <v>7.8577041101481396E-4</v>
      </c>
    </row>
    <row r="46" spans="2:14">
      <c r="B46" s="22" t="s">
        <v>36</v>
      </c>
      <c r="C46" s="9">
        <f>[2]AMP!$J$4</f>
        <v>3.5805544776185907</v>
      </c>
      <c r="D46" s="20">
        <f t="shared" si="0"/>
        <v>7.6789335743564485E-4</v>
      </c>
    </row>
    <row r="47" spans="2:14">
      <c r="B47" s="22" t="s">
        <v>64</v>
      </c>
      <c r="C47" s="10">
        <f>[2]ACE!$J$4</f>
        <v>3.254313676041396</v>
      </c>
      <c r="D47" s="20">
        <f t="shared" si="0"/>
        <v>6.9792705863428535E-4</v>
      </c>
    </row>
    <row r="48" spans="2:14">
      <c r="B48" s="22" t="s">
        <v>40</v>
      </c>
      <c r="C48" s="9">
        <f>[2]SHPING!$J$4</f>
        <v>2.860729745675231</v>
      </c>
      <c r="D48" s="20">
        <f t="shared" si="0"/>
        <v>6.1351820866124894E-4</v>
      </c>
    </row>
    <row r="49" spans="2:4">
      <c r="B49" s="22" t="s">
        <v>62</v>
      </c>
      <c r="C49" s="10">
        <f>[2]SEI!$J$4</f>
        <v>2.859314985328282</v>
      </c>
      <c r="D49" s="20">
        <f t="shared" si="0"/>
        <v>6.1321479613685463E-4</v>
      </c>
    </row>
    <row r="50" spans="2:4">
      <c r="B50" s="22" t="s">
        <v>50</v>
      </c>
      <c r="C50" s="9">
        <f>[2]KAVA!$J$4</f>
        <v>2.7590734377394699</v>
      </c>
      <c r="D50" s="20">
        <f t="shared" si="0"/>
        <v>5.9171677983416355E-4</v>
      </c>
    </row>
    <row r="51" spans="2:4">
      <c r="B51" s="7" t="s">
        <v>25</v>
      </c>
      <c r="C51" s="1">
        <f>[2]POLIS!J4</f>
        <v>2.9241593859394164</v>
      </c>
      <c r="D51" s="20">
        <f t="shared" si="0"/>
        <v>6.2712146472895032E-4</v>
      </c>
    </row>
    <row r="52" spans="2:4">
      <c r="B52" s="7" t="s">
        <v>28</v>
      </c>
      <c r="C52" s="1">
        <f>[2]ATLAS!O47</f>
        <v>2.3126099434182024</v>
      </c>
      <c r="D52" s="20">
        <f t="shared" si="0"/>
        <v>4.959672656821469E-4</v>
      </c>
    </row>
    <row r="53" spans="2:4">
      <c r="B53" s="22" t="s">
        <v>63</v>
      </c>
      <c r="C53" s="10">
        <f>[2]MEME!$J$4</f>
        <v>1.865593762380545</v>
      </c>
      <c r="D53" s="20">
        <f t="shared" si="0"/>
        <v>4.0009922115699615E-4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3.6389797795952111E-4</v>
      </c>
    </row>
    <row r="55" spans="2:4">
      <c r="B55" s="22" t="s">
        <v>43</v>
      </c>
      <c r="C55" s="9">
        <f>[2]TRX!$J$4</f>
        <v>1.0280783320024898</v>
      </c>
      <c r="D55" s="20">
        <f t="shared" si="0"/>
        <v>2.2048387393711484E-4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2024-01-02T10:36:53Z</dcterms:modified>
</cp:coreProperties>
</file>