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3" l="1"/>
  <c r="C18" l="1"/>
  <c r="C12" l="1"/>
  <c r="C7" l="1"/>
  <c r="D12" s="1"/>
  <c r="D53" l="1"/>
  <c r="D45"/>
  <c r="D44"/>
  <c r="D31"/>
  <c r="D16"/>
  <c r="N9"/>
  <c r="D46"/>
  <c r="D49"/>
  <c r="D19"/>
  <c r="D24"/>
  <c r="D43"/>
  <c r="D51"/>
  <c r="D17"/>
  <c r="D52"/>
  <c r="D47"/>
  <c r="D7"/>
  <c r="E7" s="1"/>
  <c r="D30"/>
  <c r="D32"/>
  <c r="D27"/>
  <c r="D22"/>
  <c r="D13"/>
  <c r="D35"/>
  <c r="D20"/>
  <c r="D39"/>
  <c r="D18"/>
  <c r="D14"/>
  <c r="D54"/>
  <c r="D36"/>
  <c r="D50"/>
  <c r="D28"/>
  <c r="D26"/>
  <c r="D25"/>
  <c r="D48"/>
  <c r="D37"/>
  <c r="D23"/>
  <c r="D41"/>
  <c r="D33"/>
  <c r="Q3"/>
  <c r="D42"/>
  <c r="M9"/>
  <c r="D29"/>
  <c r="D34"/>
  <c r="D40"/>
  <c r="D21"/>
  <c r="D38"/>
  <c r="D15"/>
  <c r="M8"/>
  <c r="N8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<sst xmlns="http://schemas.openxmlformats.org/spreadsheetml/2006/main" count="112" uniqueCount="68">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</sst>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1806.3579069019218</c:v>
                </c:pt>
                <c:pt idx="1">
                  <c:v>1351.5472517683506</c:v>
                </c:pt>
                <c:pt idx="2">
                  <c:v>489.48252627965559</c:v>
                </c:pt>
                <c:pt idx="3">
                  <c:v>388.84</c:v>
                </c:pt>
                <c:pt idx="4">
                  <c:v>1433.9602236473434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1806.3579069019218</v>
          </cell>
        </row>
      </sheetData>
      <sheetData sheetId="1">
        <row r="4">
          <cell r="J4">
            <v>1351.5472517683506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2.9283690425131348</v>
          </cell>
        </row>
      </sheetData>
      <sheetData sheetId="4">
        <row r="47">
          <cell r="M47">
            <v>128.25</v>
          </cell>
          <cell r="O47">
            <v>0.54617475206526223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3.3940378800937543</v>
          </cell>
        </row>
      </sheetData>
      <sheetData sheetId="7">
        <row r="4">
          <cell r="J4">
            <v>46.17055702150261</v>
          </cell>
        </row>
      </sheetData>
      <sheetData sheetId="8">
        <row r="4">
          <cell r="J4">
            <v>11.997471759081526</v>
          </cell>
        </row>
      </sheetData>
      <sheetData sheetId="9">
        <row r="4">
          <cell r="J4">
            <v>25.924295724479666</v>
          </cell>
        </row>
      </sheetData>
      <sheetData sheetId="10">
        <row r="4">
          <cell r="J4">
            <v>12.493243357458262</v>
          </cell>
        </row>
      </sheetData>
      <sheetData sheetId="11">
        <row r="4">
          <cell r="J4">
            <v>63.675959070413505</v>
          </cell>
        </row>
      </sheetData>
      <sheetData sheetId="12">
        <row r="4">
          <cell r="J4">
            <v>3.5524093463074613</v>
          </cell>
        </row>
      </sheetData>
      <sheetData sheetId="13">
        <row r="4">
          <cell r="J4">
            <v>247.94735118057395</v>
          </cell>
        </row>
      </sheetData>
      <sheetData sheetId="14">
        <row r="4">
          <cell r="J4">
            <v>5.2670466361742676</v>
          </cell>
        </row>
      </sheetData>
      <sheetData sheetId="15">
        <row r="4">
          <cell r="J4">
            <v>50.691950652238553</v>
          </cell>
        </row>
      </sheetData>
      <sheetData sheetId="16">
        <row r="4">
          <cell r="J4">
            <v>6.2429226913195661</v>
          </cell>
        </row>
      </sheetData>
      <sheetData sheetId="17">
        <row r="4">
          <cell r="J4">
            <v>4.846115644118993</v>
          </cell>
        </row>
      </sheetData>
      <sheetData sheetId="18">
        <row r="4">
          <cell r="J4">
            <v>14.601892635383887</v>
          </cell>
        </row>
      </sheetData>
      <sheetData sheetId="19">
        <row r="4">
          <cell r="J4">
            <v>2.1460819449274444</v>
          </cell>
        </row>
      </sheetData>
      <sheetData sheetId="20">
        <row r="4">
          <cell r="J4">
            <v>18.701352824555755</v>
          </cell>
        </row>
      </sheetData>
      <sheetData sheetId="21">
        <row r="4">
          <cell r="J4">
            <v>13.762262382638957</v>
          </cell>
        </row>
      </sheetData>
      <sheetData sheetId="22">
        <row r="4">
          <cell r="J4">
            <v>11.450683629555286</v>
          </cell>
        </row>
      </sheetData>
      <sheetData sheetId="23">
        <row r="4">
          <cell r="J4">
            <v>5.086272770434233</v>
          </cell>
        </row>
      </sheetData>
      <sheetData sheetId="24">
        <row r="4">
          <cell r="J4">
            <v>47.07288620458025</v>
          </cell>
        </row>
      </sheetData>
      <sheetData sheetId="25">
        <row r="4">
          <cell r="J4">
            <v>55.437841028077415</v>
          </cell>
        </row>
      </sheetData>
      <sheetData sheetId="26">
        <row r="4">
          <cell r="J4">
            <v>1.6620444822301621</v>
          </cell>
        </row>
      </sheetData>
      <sheetData sheetId="27">
        <row r="4">
          <cell r="J4">
            <v>51.758020345754673</v>
          </cell>
        </row>
      </sheetData>
      <sheetData sheetId="28">
        <row r="4">
          <cell r="J4">
            <v>57.625340997935595</v>
          </cell>
        </row>
      </sheetData>
      <sheetData sheetId="29">
        <row r="4">
          <cell r="J4">
            <v>3.3003763622950992</v>
          </cell>
        </row>
      </sheetData>
      <sheetData sheetId="30">
        <row r="4">
          <cell r="J4">
            <v>14.878505662237641</v>
          </cell>
        </row>
      </sheetData>
      <sheetData sheetId="31">
        <row r="4">
          <cell r="J4">
            <v>3.0554490363240587</v>
          </cell>
        </row>
      </sheetData>
      <sheetData sheetId="32">
        <row r="4">
          <cell r="J4">
            <v>489.48252627965559</v>
          </cell>
        </row>
      </sheetData>
      <sheetData sheetId="33">
        <row r="4">
          <cell r="J4">
            <v>1.2094449683535839</v>
          </cell>
        </row>
      </sheetData>
      <sheetData sheetId="34">
        <row r="4">
          <cell r="J4">
            <v>18.425389167298572</v>
          </cell>
        </row>
      </sheetData>
      <sheetData sheetId="35">
        <row r="4">
          <cell r="J4">
            <v>16.719124576680212</v>
          </cell>
        </row>
      </sheetData>
      <sheetData sheetId="36">
        <row r="4">
          <cell r="J4">
            <v>23.955050992947324</v>
          </cell>
        </row>
      </sheetData>
      <sheetData sheetId="37">
        <row r="4">
          <cell r="J4">
            <v>20.727632210126647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O30" sqref="O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0.12915278447558237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5470.1879085972714</v>
      </c>
      <c r="D7" s="20">
        <f>(C7*[1]Feuil1!$K$2-C4)/C4</f>
        <v>0.85531537381307909</v>
      </c>
      <c r="E7" s="31">
        <f>C7-C7/(1+D7)</f>
        <v>2521.8008118230782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1806.3579069019218</v>
      </c>
    </row>
    <row r="9" spans="2:20">
      <c r="M9" s="17" t="str">
        <f>IF(C13&gt;C7*Params!F8,B13,"Others")</f>
        <v>BTC</v>
      </c>
      <c r="N9" s="18">
        <f>IF(C13&gt;C7*0.1,C13,C7)</f>
        <v>1351.5472517683506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489.48252627965559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1806.3579069019218</v>
      </c>
      <c r="D12" s="20">
        <f>C12/$C$7</f>
        <v>0.33021862083804154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1433.9602236473434</v>
      </c>
    </row>
    <row r="13" spans="2:20">
      <c r="B13" s="7" t="s">
        <v>4</v>
      </c>
      <c r="C13" s="1">
        <f>[2]BTC!J4</f>
        <v>1351.5472517683506</v>
      </c>
      <c r="D13" s="20">
        <f t="shared" ref="D13:D51" si="0">C13/$C$7</f>
        <v>0.24707510497841928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489.48252627965559</v>
      </c>
      <c r="D14" s="20">
        <f t="shared" si="0"/>
        <v>8.9481848605302172E-2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7.108348131677085E-2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4.8746040255932897E-2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247.94735118057395</v>
      </c>
      <c r="D17" s="20">
        <f t="shared" si="0"/>
        <v>4.532702629664425E-2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2.3445264064591766E-2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1.273569899804985E-2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63.675959070413505</v>
      </c>
      <c r="D20" s="20">
        <f t="shared" si="0"/>
        <v>1.1640543274635337E-2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55.437841028077415</v>
      </c>
      <c r="D21" s="20">
        <f t="shared" si="0"/>
        <v>1.01345405229952E-2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57.625340997935595</v>
      </c>
      <c r="D22" s="20">
        <f t="shared" si="0"/>
        <v>1.0534435372387884E-2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9.3232629028785971E-3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50.691950652238553</v>
      </c>
      <c r="D24" s="20">
        <f t="shared" si="0"/>
        <v>9.2669486860895729E-3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47.07288620458025</v>
      </c>
      <c r="D25" s="20">
        <f t="shared" si="0"/>
        <v>8.6053508565213481E-3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7.9174611043857264E-3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46.17055702150261</v>
      </c>
      <c r="D27" s="20">
        <f t="shared" si="0"/>
        <v>8.4403968918395338E-3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51.758020345754673</v>
      </c>
      <c r="D28" s="20">
        <f t="shared" si="0"/>
        <v>9.4618359022747098E-3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23.955050992947324</v>
      </c>
      <c r="D29" s="20">
        <f t="shared" si="0"/>
        <v>4.3792007501786447E-3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25.924295724479666</v>
      </c>
      <c r="D30" s="20">
        <f t="shared" si="0"/>
        <v>4.7391965610057941E-3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20.727632210126647</v>
      </c>
      <c r="D31" s="20">
        <f t="shared" si="0"/>
        <v>3.7891993029252015E-3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18.425389167298572</v>
      </c>
      <c r="D32" s="20">
        <f t="shared" si="0"/>
        <v>3.3683283783250187E-3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18.701352824555755</v>
      </c>
      <c r="D33" s="20">
        <f t="shared" si="0"/>
        <v>3.4187770396632263E-3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16.719124576680212</v>
      </c>
      <c r="D34" s="20">
        <f t="shared" si="0"/>
        <v>3.0564077242033029E-3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14.878505662237641</v>
      </c>
      <c r="D35" s="20">
        <f t="shared" si="0"/>
        <v>2.7199258802158696E-3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14.601892635383887</v>
      </c>
      <c r="D36" s="20">
        <f t="shared" si="0"/>
        <v>2.6693585082213879E-3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13.762262382638957</v>
      </c>
      <c r="D37" s="20">
        <f t="shared" si="0"/>
        <v>2.5158664770929292E-3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12.493243357458262</v>
      </c>
      <c r="D38" s="20">
        <f t="shared" si="0"/>
        <v>2.2838782810044129E-3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11.450683629555286</v>
      </c>
      <c r="D39" s="20">
        <f t="shared" si="0"/>
        <v>2.0932888999221971E-3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11.997471759081526</v>
      </c>
      <c r="D40" s="20">
        <f t="shared" si="0"/>
        <v>2.1932467329368317E-3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1.4313950692066552E-3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6.2429226913195661</v>
      </c>
      <c r="D42" s="20">
        <f t="shared" si="0"/>
        <v>1.141262932029779E-3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5.2670466361742676</v>
      </c>
      <c r="D43" s="20">
        <f t="shared" si="0"/>
        <v>9.6286393158382462E-4</v>
      </c>
    </row>
    <row r="44" spans="2:14">
      <c r="B44" s="22" t="s">
        <v>23</v>
      </c>
      <c r="C44" s="9">
        <f>[2]LUNA!J4</f>
        <v>5.086272770434233</v>
      </c>
      <c r="D44" s="20">
        <f t="shared" si="0"/>
        <v>9.2981682812766733E-4</v>
      </c>
    </row>
    <row r="45" spans="2:14">
      <c r="B45" s="22" t="s">
        <v>36</v>
      </c>
      <c r="C45" s="9">
        <f>[2]GRT!$J$4</f>
        <v>4.846115644118993</v>
      </c>
      <c r="D45" s="20">
        <f t="shared" si="0"/>
        <v>8.8591392564459266E-4</v>
      </c>
    </row>
    <row r="46" spans="2:14">
      <c r="B46" s="22" t="s">
        <v>35</v>
      </c>
      <c r="C46" s="9">
        <f>[2]AMP!$J$4</f>
        <v>3.5524093463074613</v>
      </c>
      <c r="D46" s="20">
        <f t="shared" si="0"/>
        <v>6.49412672044462E-4</v>
      </c>
    </row>
    <row r="47" spans="2:14">
      <c r="B47" s="22" t="s">
        <v>63</v>
      </c>
      <c r="C47" s="10">
        <f>[2]ACE!$J$4</f>
        <v>3.3940378800937543</v>
      </c>
      <c r="D47" s="20">
        <f t="shared" si="0"/>
        <v>6.2046093055770227E-4</v>
      </c>
    </row>
    <row r="48" spans="2:14">
      <c r="B48" s="22" t="s">
        <v>61</v>
      </c>
      <c r="C48" s="10">
        <f>[2]SEI!$J$4</f>
        <v>3.3003763622950992</v>
      </c>
      <c r="D48" s="20">
        <f t="shared" si="0"/>
        <v>6.0333875498281002E-4</v>
      </c>
    </row>
    <row r="49" spans="2:4">
      <c r="B49" s="22" t="s">
        <v>39</v>
      </c>
      <c r="C49" s="9">
        <f>[2]SHPING!$J$4</f>
        <v>3.0554490363240587</v>
      </c>
      <c r="D49" s="20">
        <f t="shared" si="0"/>
        <v>5.5856381670580898E-4</v>
      </c>
    </row>
    <row r="50" spans="2:4">
      <c r="B50" s="22" t="s">
        <v>49</v>
      </c>
      <c r="C50" s="9">
        <f>[2]KAVA!$J$4</f>
        <v>2.1460819449274444</v>
      </c>
      <c r="D50" s="20">
        <f t="shared" si="0"/>
        <v>3.9232325850352141E-4</v>
      </c>
    </row>
    <row r="51" spans="2:4">
      <c r="B51" s="7" t="s">
        <v>25</v>
      </c>
      <c r="C51" s="1">
        <f>[2]POLIS!J4</f>
        <v>2.9283690425131348</v>
      </c>
      <c r="D51" s="20">
        <f t="shared" si="0"/>
        <v>5.3533244039217305E-4</v>
      </c>
    </row>
    <row r="52" spans="2:4">
      <c r="B52" s="22" t="s">
        <v>62</v>
      </c>
      <c r="C52" s="10">
        <f>[2]MEME!$J$4</f>
        <v>1.6620444822301621</v>
      </c>
      <c r="D52" s="20">
        <f>C52/$C$7</f>
        <v>3.0383681694334385E-4</v>
      </c>
    </row>
    <row r="53" spans="2:4">
      <c r="B53" s="22" t="s">
        <v>42</v>
      </c>
      <c r="C53" s="9">
        <f>[2]TRX!$J$4</f>
        <v>1.2094449683535839</v>
      </c>
      <c r="D53" s="20">
        <f>C53/$C$7</f>
        <v>2.210975177749833E-4</v>
      </c>
    </row>
    <row r="54" spans="2:4">
      <c r="B54" s="7" t="s">
        <v>27</v>
      </c>
      <c r="C54" s="1">
        <f>[2]ATLAS!O47</f>
        <v>0.54617475206526223</v>
      </c>
      <c r="D54" s="20">
        <f>C54/$C$7</f>
        <v>9.9845702047430881E-5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2024-02-14T20:15:19Z</dcterms:modified>
</cp:coreProperties>
</file>