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8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3250304"/>
        <axId val="73252224"/>
      </lineChart>
      <dateAx>
        <axId val="7325030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252224"/>
        <crosses val="autoZero"/>
        <lblOffset val="100"/>
      </dateAx>
      <valAx>
        <axId val="7325222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25030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U42"/>
  <sheetViews>
    <sheetView tabSelected="1" workbookViewId="0">
      <selection activeCell="O26" sqref="O26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2078.070256526036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0.00602245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0.10758759</v>
      </c>
      <c r="C35" s="57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0.02209742</v>
      </c>
      <c r="C36" s="57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7">
        <f>(D40/B40)</f>
        <v/>
      </c>
      <c r="D40" s="23" t="n">
        <v>91.25</v>
      </c>
      <c r="E40" t="inlineStr">
        <is>
          <t>DCA3</t>
        </is>
      </c>
    </row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1.468763166746154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0.5622924500000001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9.181441106517502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0.02258619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3:V19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14.60802064565533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0.01483695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0.001954937003764224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U37"/>
  <sheetViews>
    <sheetView workbookViewId="0">
      <selection activeCell="B15" sqref="B15:D15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251.1816204807633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0.00194665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0.54390024</v>
      </c>
      <c r="C11" s="56">
        <f>(D11/B11)</f>
        <v/>
      </c>
      <c r="D11" s="56" t="n">
        <v>155.07</v>
      </c>
      <c r="E11" t="inlineStr">
        <is>
          <t>DCA1</t>
        </is>
      </c>
      <c r="P11" s="56">
        <f>(SUM(P6:P9))</f>
        <v/>
      </c>
    </row>
    <row r="12">
      <c r="B12" s="69" t="n">
        <v>0.12890462</v>
      </c>
      <c r="C12" s="56">
        <f>(D12/B12)</f>
        <v/>
      </c>
      <c r="D12" s="56" t="n">
        <v>37.1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3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0.07631407103244538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0.26401408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3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5.301730582427532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0.06547073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45.35482408645611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0.00291692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4.397963654869208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0.00209476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2.290986960222568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0.01694189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U78"/>
  <sheetViews>
    <sheetView workbookViewId="0">
      <selection activeCell="R19" sqref="R19:U2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37290.34288403919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0.00034542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0.00656665</v>
      </c>
      <c r="C23" s="56">
        <f>(D23/B23)</f>
        <v/>
      </c>
      <c r="D23" s="56" t="n">
        <v>153.21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0.00148488</v>
      </c>
      <c r="C24" s="56">
        <f>(D24/B24)</f>
        <v/>
      </c>
      <c r="D24" s="56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0.00164183</v>
      </c>
      <c r="C34" s="56">
        <f>(D34/B34)</f>
        <v/>
      </c>
      <c r="D34" s="56" t="n">
        <v>42.75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6">
      <c r="O46" s="59">
        <f>(SUM(O41:O44))</f>
        <v/>
      </c>
    </row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4">
      <c r="O54" s="59">
        <f>(SUM(O49:O52))</f>
        <v/>
      </c>
    </row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2">
      <c r="O62" s="59">
        <f>(SUM(O57:O60))</f>
        <v/>
      </c>
    </row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70">
      <c r="O70" s="59">
        <f>(SUM(O65:O68))</f>
        <v/>
      </c>
    </row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2:U22"/>
  <sheetViews>
    <sheetView workbookViewId="0">
      <selection activeCell="N9" sqref="N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15.3439696443789</v>
      </c>
      <c r="M3" t="inlineStr">
        <is>
          <t>Objectif :</t>
        </is>
      </c>
      <c r="N3" s="24">
        <f>(INDEX(N5:N16,MATCH(MAX(O6:O7),O5:O16,0))/0.9)</f>
        <v/>
      </c>
      <c r="O3" s="57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0.00219852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($C$5*Params!K11)</f>
        <v/>
      </c>
      <c r="P9" s="56">
        <f>(O9*N9)</f>
        <v/>
      </c>
      <c r="R9" s="1">
        <f>B9</f>
        <v/>
      </c>
      <c r="S9" s="56">
        <f>(T9/R9)</f>
        <v/>
      </c>
      <c r="T9" s="56">
        <f>D9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2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73.36492436686109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0.00098488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21">
      <c r="R21">
        <f>(SUM(R5:R20))</f>
        <v/>
      </c>
      <c r="T21" s="56">
        <f>(SUM(T5:T20))</f>
        <v/>
      </c>
    </row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3:J20"/>
  <sheetViews>
    <sheetView workbookViewId="0">
      <selection activeCell="E25" sqref="E25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0.8329005395517318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(B20*J3)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0.05376257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20">
      <c r="B20">
        <f>(SUM(B5:B19))</f>
        <v/>
      </c>
      <c r="D20" s="56">
        <f>(SUM(D5:D19))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9.079787750706573e-05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4736.08145086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0.8421875921435651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0.309038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40.06623562</v>
      </c>
      <c r="C7" s="56">
        <f>(D7/B7)</f>
        <v/>
      </c>
      <c r="D7" s="56" t="n">
        <v>37.1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0.6936971752360259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0.31035135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3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1.548087644742628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21.32625675</v>
      </c>
      <c r="C6" s="56">
        <f>(D6/B6)</f>
        <v/>
      </c>
      <c r="D6" s="56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0.09757149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3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8.704651975671364e-06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253.52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2:W46"/>
  <sheetViews>
    <sheetView workbookViewId="0">
      <selection activeCell="R15" sqref="R15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56.72989875242288</v>
      </c>
      <c r="M3" t="inlineStr">
        <is>
          <t>Objectif :</t>
        </is>
      </c>
      <c r="N3" s="24">
        <f>(INDEX(N5:N26,MATCH(MAX(O6:O8,O23:O24,O14:O15),O5:O26,0))/0.9)</f>
        <v/>
      </c>
      <c r="O3" s="57">
        <f>(MAX(O14:O16,O23:O25,O6:O8)*0.85)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43.54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5.94414944</v>
      </c>
      <c r="C17" s="56">
        <f>(D17/B17)</f>
        <v/>
      </c>
      <c r="D17" s="56" t="n">
        <v>115.44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0.05879419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1.83307005</v>
      </c>
      <c r="C19" s="56">
        <f>(D19/B19)</f>
        <v/>
      </c>
      <c r="D19" s="56" t="n">
        <v>37.1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45.21</f>
        <v/>
      </c>
      <c r="P25" s="56">
        <f>(O25*N25)</f>
        <v/>
      </c>
      <c r="Q25" t="inlineStr">
        <is>
          <t>Done</t>
        </is>
      </c>
      <c r="R25" s="24">
        <f>B39</f>
        <v/>
      </c>
      <c r="S25" s="56">
        <f>C39</f>
        <v/>
      </c>
      <c r="T25" s="56">
        <f>D39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R26" s="24">
        <f>B40</f>
        <v/>
      </c>
      <c r="S26" s="56">
        <f>C40</f>
        <v/>
      </c>
      <c r="T26" s="56">
        <f>D40</f>
        <v/>
      </c>
      <c r="U26" t="inlineStr">
        <is>
          <t>DCA1&amp;2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C41" s="56" t="n"/>
      <c r="D41" s="56" t="n"/>
      <c r="E41" s="56" t="n"/>
      <c r="S41" s="56" t="n"/>
      <c r="T41" s="56" t="n"/>
    </row>
    <row r="42">
      <c r="B42" s="24">
        <f>(SUM(B5:B41))</f>
        <v/>
      </c>
      <c r="C42" s="56" t="n"/>
      <c r="D42" s="56">
        <f>(SUM(D5:D41))</f>
        <v/>
      </c>
      <c r="E42" s="56" t="n"/>
      <c r="F42" t="inlineStr">
        <is>
          <t>Moy</t>
        </is>
      </c>
      <c r="G42" s="56">
        <f>(D42/B42)</f>
        <v/>
      </c>
      <c r="R42" s="24">
        <f>(SUM(R5:R36))</f>
        <v/>
      </c>
      <c r="S42" s="56" t="n"/>
      <c r="T42" s="56">
        <f>(SUM(T5:T36))</f>
        <v/>
      </c>
      <c r="V42" t="inlineStr">
        <is>
          <t>Moy</t>
        </is>
      </c>
      <c r="W42" s="56">
        <f>(T42/R42)</f>
        <v/>
      </c>
    </row>
    <row r="43">
      <c r="M43" s="24" t="n"/>
      <c r="S43" s="56" t="n"/>
      <c r="T43" s="56" t="n"/>
    </row>
    <row r="46">
      <c r="N46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2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9 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2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0.1060584828971708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0.21951584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2"/>
  <sheetViews>
    <sheetView zoomScale="85" zoomScaleNormal="85" workbookViewId="0">
      <selection activeCell="O232" sqref="O232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3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5.311574312208571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0.00246152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2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0.6646336796178703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0.7444934600000001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8">
      <c r="R18">
        <f>(SUM(R5:R17))</f>
        <v/>
      </c>
      <c r="T18" s="56">
        <f>(SUM(T5:T17))</f>
        <v/>
      </c>
    </row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6"/>
  <sheetViews>
    <sheetView workbookViewId="0">
      <selection activeCell="X41" sqref="X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0.1351006759664758</v>
      </c>
      <c r="M3" t="inlineStr">
        <is>
          <t>Objectif :</t>
        </is>
      </c>
      <c r="N3" s="29">
        <f>(INDEX(N5:N28,MATCH(MAX(O6:O7),O5:O28,0))/0.9)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35">
        <f>($C$5*Params!K10)</f>
        <v/>
      </c>
      <c r="P8" s="56">
        <f>(O8*N8)</f>
        <v/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($B$5+$R$7)/5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C12" s="56" t="n"/>
      <c r="D12" s="56" t="n"/>
      <c r="F12" t="inlineStr">
        <is>
          <t>Moy</t>
        </is>
      </c>
      <c r="G12" s="56">
        <f>(D13/B13)</f>
        <v/>
      </c>
      <c r="O12" s="56" t="n"/>
      <c r="P12" s="56">
        <f>(SUM(P6:P9))</f>
        <v/>
      </c>
      <c r="R12" s="24" t="n"/>
      <c r="S12" s="56" t="n"/>
      <c r="T12" s="56" t="n"/>
    </row>
    <row r="13">
      <c r="B13" s="19">
        <f>(SUM(B5:B12))</f>
        <v/>
      </c>
      <c r="C13" s="56" t="n"/>
      <c r="D13" s="56">
        <f>(SUM(D5:D12))</f>
        <v/>
      </c>
      <c r="O13" s="56" t="n"/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  <c r="V23" s="57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R32" s="24">
        <f>(SUM(R5:R30))</f>
        <v/>
      </c>
      <c r="S32" s="56" t="n"/>
      <c r="T32" s="56">
        <f>(SUM(T5:T30))</f>
        <v/>
      </c>
      <c r="V32" t="inlineStr">
        <is>
          <t>Moy</t>
        </is>
      </c>
      <c r="W32" s="56">
        <f>(T32/R32)</f>
        <v/>
      </c>
    </row>
    <row r="33">
      <c r="S33" s="56" t="n"/>
      <c r="T33" s="56" t="n"/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</sheetData>
  <conditionalFormatting sqref="C5 C9:C10 G12 O8: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2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0.7774659391558735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0.00420686986893247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M34" sqref="M34"/>
    </sheetView>
  </sheetViews>
  <sheetFormatPr baseColWidth="10" defaultColWidth="9.140625" defaultRowHeight="15"/>
  <sheetData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0.3661285314649817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P74"/>
  <sheetViews>
    <sheetView topLeftCell="A7" workbookViewId="0">
      <selection activeCell="L46" sqref="L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694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0.003455071380014555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24.8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6.6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5.15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0.19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0.3853953416662261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0.66684266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109.50335533</v>
      </c>
      <c r="C7" s="56">
        <f>(D7/B7)</f>
        <v/>
      </c>
      <c r="D7" s="56" t="n">
        <v>37.1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3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0.12855874423475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" t="n">
        <v>0.55080528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36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7">
      <c r="N17" s="29" t="n"/>
      <c r="R17" s="29">
        <f>(SUM(R5:R16))</f>
        <v/>
      </c>
      <c r="T17" s="56">
        <f>(SUM(T5:T16))</f>
        <v/>
      </c>
    </row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2023-11-11T01:06:05Z</dcterms:modified>
  <cp:lastModifiedBy>Tiko</cp:lastModifiedBy>
</cp:coreProperties>
</file>