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8" l="1"/>
  <c r="C25"/>
  <c r="C23" l="1"/>
  <c r="C34" l="1"/>
  <c r="C27" l="1"/>
  <c r="C29" l="1"/>
  <c r="C33" l="1"/>
  <c r="C15" l="1"/>
  <c r="C17" l="1"/>
  <c r="C49" l="1"/>
  <c r="C31" l="1"/>
  <c r="C24" l="1"/>
  <c r="C7" l="1"/>
  <c r="M9" l="1"/>
  <c r="D41"/>
  <c r="N8"/>
  <c r="D55"/>
  <c r="D47"/>
  <c r="D7"/>
  <c r="E7" s="1"/>
  <c r="D28"/>
  <c r="D21"/>
  <c r="D45"/>
  <c r="D20"/>
  <c r="D44"/>
  <c r="D49"/>
  <c r="D30"/>
  <c r="D12"/>
  <c r="D33"/>
  <c r="D51"/>
  <c r="D48"/>
  <c r="D50"/>
  <c r="D54"/>
  <c r="D39"/>
  <c r="D42"/>
  <c r="D52"/>
  <c r="Q3"/>
  <c r="D31"/>
  <c r="D38"/>
  <c r="D35"/>
  <c r="D14"/>
  <c r="N9"/>
  <c r="D23"/>
  <c r="D26"/>
  <c r="D13"/>
  <c r="D32"/>
  <c r="D43"/>
  <c r="D37"/>
  <c r="D19"/>
  <c r="M8"/>
  <c r="D22"/>
  <c r="D46"/>
  <c r="D53"/>
  <c r="D18"/>
  <c r="D34"/>
  <c r="D29"/>
  <c r="D17"/>
  <c r="D27"/>
  <c r="D25"/>
  <c r="D16"/>
  <c r="D15"/>
  <c r="D40"/>
  <c r="D36"/>
  <c r="D24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<sst xmlns="http://schemas.openxmlformats.org/spreadsheetml/2006/main" count="107" uniqueCount="67">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</sst>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1342.1251167035218</c:v>
                </c:pt>
                <c:pt idx="1">
                  <c:v>1320.8923591988603</c:v>
                </c:pt>
                <c:pt idx="2">
                  <c:v>571.12</c:v>
                </c:pt>
                <c:pt idx="3">
                  <c:v>289.11627045945943</c:v>
                </c:pt>
                <c:pt idx="4">
                  <c:v>1051.3537197624823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1342.1251167035218</v>
          </cell>
        </row>
      </sheetData>
      <sheetData sheetId="1">
        <row r="4">
          <cell r="J4">
            <v>1320.8923591988603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2.7330975744682706</v>
          </cell>
        </row>
      </sheetData>
      <sheetData sheetId="4">
        <row r="47">
          <cell r="M47">
            <v>111.75</v>
          </cell>
          <cell r="O47">
            <v>2.2223688751021768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3.1564308678578512</v>
          </cell>
        </row>
      </sheetData>
      <sheetData sheetId="8">
        <row r="4">
          <cell r="J4">
            <v>44.871918976695433</v>
          </cell>
        </row>
      </sheetData>
      <sheetData sheetId="9">
        <row r="4">
          <cell r="J4">
            <v>11.756687619245183</v>
          </cell>
        </row>
      </sheetData>
      <sheetData sheetId="10">
        <row r="4">
          <cell r="J4">
            <v>23.854528222723463</v>
          </cell>
        </row>
      </sheetData>
      <sheetData sheetId="11">
        <row r="4">
          <cell r="J4">
            <v>13.556141663530321</v>
          </cell>
        </row>
      </sheetData>
      <sheetData sheetId="12">
        <row r="4">
          <cell r="J4">
            <v>56.728175431310845</v>
          </cell>
        </row>
      </sheetData>
      <sheetData sheetId="13">
        <row r="4">
          <cell r="J4">
            <v>3.5220263697373073</v>
          </cell>
        </row>
      </sheetData>
      <sheetData sheetId="14">
        <row r="4">
          <cell r="J4">
            <v>221.97307916207481</v>
          </cell>
        </row>
      </sheetData>
      <sheetData sheetId="15">
        <row r="4">
          <cell r="J4">
            <v>5.6037603315244482</v>
          </cell>
        </row>
      </sheetData>
      <sheetData sheetId="16">
        <row r="4">
          <cell r="J4">
            <v>37.377551358810791</v>
          </cell>
        </row>
      </sheetData>
      <sheetData sheetId="17">
        <row r="4">
          <cell r="J4">
            <v>5.1506687389616284</v>
          </cell>
        </row>
      </sheetData>
      <sheetData sheetId="18">
        <row r="4">
          <cell r="J4">
            <v>5.5921556884151986</v>
          </cell>
        </row>
      </sheetData>
      <sheetData sheetId="19">
        <row r="4">
          <cell r="J4">
            <v>12.844253098241721</v>
          </cell>
        </row>
      </sheetData>
      <sheetData sheetId="20">
        <row r="4">
          <cell r="J4">
            <v>2.720098418392833</v>
          </cell>
        </row>
      </sheetData>
      <sheetData sheetId="21">
        <row r="4">
          <cell r="J4">
            <v>14.251961807640535</v>
          </cell>
        </row>
      </sheetData>
      <sheetData sheetId="22">
        <row r="4">
          <cell r="J4">
            <v>9.0981202058536894</v>
          </cell>
        </row>
      </sheetData>
      <sheetData sheetId="23">
        <row r="4">
          <cell r="J4">
            <v>12.049534119761445</v>
          </cell>
        </row>
      </sheetData>
      <sheetData sheetId="24">
        <row r="4">
          <cell r="J4">
            <v>3.4989965232184579</v>
          </cell>
        </row>
      </sheetData>
      <sheetData sheetId="25">
        <row r="4">
          <cell r="J4">
            <v>17.847026373807299</v>
          </cell>
        </row>
      </sheetData>
      <sheetData sheetId="26">
        <row r="4">
          <cell r="J4">
            <v>56.982182805355663</v>
          </cell>
        </row>
      </sheetData>
      <sheetData sheetId="27">
        <row r="4">
          <cell r="J4">
            <v>1.7739005635864467</v>
          </cell>
        </row>
      </sheetData>
      <sheetData sheetId="28">
        <row r="4">
          <cell r="J4">
            <v>33.654176211397008</v>
          </cell>
        </row>
      </sheetData>
      <sheetData sheetId="29">
        <row r="4">
          <cell r="J4">
            <v>39.011612849085679</v>
          </cell>
        </row>
      </sheetData>
      <sheetData sheetId="30">
        <row r="4">
          <cell r="J4">
            <v>2.8601762996302234</v>
          </cell>
        </row>
      </sheetData>
      <sheetData sheetId="31">
        <row r="4">
          <cell r="J4">
            <v>4.6613931181254022</v>
          </cell>
        </row>
      </sheetData>
      <sheetData sheetId="32">
        <row r="4">
          <cell r="J4">
            <v>2.8734827518548269</v>
          </cell>
        </row>
      </sheetData>
      <sheetData sheetId="33">
        <row r="4">
          <cell r="J4">
            <v>289.11627045945943</v>
          </cell>
        </row>
      </sheetData>
      <sheetData sheetId="34">
        <row r="4">
          <cell r="J4">
            <v>1.0172113713966573</v>
          </cell>
        </row>
      </sheetData>
      <sheetData sheetId="35">
        <row r="4">
          <cell r="J4">
            <v>12.748020407924859</v>
          </cell>
        </row>
      </sheetData>
      <sheetData sheetId="36">
        <row r="4">
          <cell r="J4">
            <v>19.383814614816863</v>
          </cell>
        </row>
      </sheetData>
      <sheetData sheetId="37">
        <row r="4">
          <cell r="J4">
            <v>17.549194214211102</v>
          </cell>
        </row>
      </sheetData>
      <sheetData sheetId="38">
        <row r="4">
          <cell r="J4">
            <v>14.85317952772405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571.12</f>
        <v>571.12</v>
      </c>
      <c r="P2" t="s">
        <v>8</v>
      </c>
      <c r="Q2" s="10">
        <f>N2+K2+H2</f>
        <v>628.20000000000005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0.13732325771160003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4574.6074661243229</v>
      </c>
      <c r="D7" s="20">
        <f>(C7*[1]Feuil1!$K$2-C4)/C4</f>
        <v>0.60481603476219492</v>
      </c>
      <c r="E7" s="31">
        <f>C7-C7/(1+D7)</f>
        <v>1724.0580155748721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1342.1251167035218</v>
      </c>
    </row>
    <row r="9" spans="2:20">
      <c r="M9" s="17" t="str">
        <f>IF(C13&gt;C7*Params!F8,B13,"Others")</f>
        <v>BTC</v>
      </c>
      <c r="N9" s="18">
        <f>IF(C13&gt;C7*0.1,C13,C7)</f>
        <v>1320.8923591988603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571.12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289.11627045945943</v>
      </c>
    </row>
    <row r="12" spans="2:20">
      <c r="B12" s="7" t="s">
        <v>19</v>
      </c>
      <c r="C12" s="1">
        <f>[2]ETH!J4</f>
        <v>1342.1251167035218</v>
      </c>
      <c r="D12" s="20">
        <f>C12/$C$7</f>
        <v>0.2933858536808166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1051.3537197624823</v>
      </c>
    </row>
    <row r="13" spans="2:20">
      <c r="B13" s="7" t="s">
        <v>4</v>
      </c>
      <c r="C13" s="1">
        <f>[2]BTC!J4</f>
        <v>1320.8923591988603</v>
      </c>
      <c r="D13" s="20">
        <f t="shared" ref="D13:D55" si="0">C13/$C$7</f>
        <v>0.28874441555483676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571.12</v>
      </c>
      <c r="D14" s="20">
        <f t="shared" si="0"/>
        <v>0.12484568440663645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289.11627045945943</v>
      </c>
      <c r="D15" s="20">
        <f t="shared" si="0"/>
        <v>6.3200235779880612E-2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221.97307916207481</v>
      </c>
      <c r="D16" s="20">
        <f t="shared" si="0"/>
        <v>4.8522869078018137E-2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2.4428325452517198E-2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1.9673819156389688E-2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1.3673304313690833E-2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56.982182805355663</v>
      </c>
      <c r="D20" s="20">
        <f t="shared" si="0"/>
        <v>1.2456190662765616E-2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56.728175431310845</v>
      </c>
      <c r="D21" s="20">
        <f t="shared" si="0"/>
        <v>1.2400665161195092E-2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1.1082918124766193E-2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44.871918976695433</v>
      </c>
      <c r="D23" s="20">
        <f t="shared" si="0"/>
        <v>9.8089113238630735E-3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33.654176211397008</v>
      </c>
      <c r="D24" s="20">
        <f t="shared" si="0"/>
        <v>7.3567352960032962E-3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39.011612849085679</v>
      </c>
      <c r="D25" s="20">
        <f t="shared" si="0"/>
        <v>8.5278601799111103E-3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37.377551358810791</v>
      </c>
      <c r="D26" s="20">
        <f t="shared" si="0"/>
        <v>8.1706576215767913E-3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23.854528222723463</v>
      </c>
      <c r="D27" s="20">
        <f t="shared" si="0"/>
        <v>5.2145519368317263E-3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19.383814614816863</v>
      </c>
      <c r="D28" s="20">
        <f t="shared" si="0"/>
        <v>4.2372629254765603E-3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17.847026373807299</v>
      </c>
      <c r="D29" s="20">
        <f t="shared" si="0"/>
        <v>3.9013241039733563E-3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1.3946551801974024E-3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12.844253098241721</v>
      </c>
      <c r="D31" s="20">
        <f t="shared" si="0"/>
        <v>2.8077279183745065E-3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13.556141663530321</v>
      </c>
      <c r="D32" s="20">
        <f t="shared" si="0"/>
        <v>2.9633453282966135E-3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14.251961807640535</v>
      </c>
      <c r="D33" s="20">
        <f t="shared" si="0"/>
        <v>3.1154502136365842E-3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12.748020407924859</v>
      </c>
      <c r="D34" s="20">
        <f t="shared" si="0"/>
        <v>2.7866916456386532E-3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12.049534119761445</v>
      </c>
      <c r="D35" s="20">
        <f t="shared" si="0"/>
        <v>2.6340039465659322E-3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11.756687619245183</v>
      </c>
      <c r="D36" s="20">
        <f t="shared" si="0"/>
        <v>2.5699882899910594E-3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17.549194214211102</v>
      </c>
      <c r="D37" s="20">
        <f t="shared" si="0"/>
        <v>3.8362185923416611E-3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14.85317952772405</v>
      </c>
      <c r="D38" s="20">
        <f t="shared" si="0"/>
        <v>3.2468751991759177E-3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2.2952789015787973E-3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9.0981202058536894</v>
      </c>
      <c r="D40" s="20">
        <f t="shared" si="0"/>
        <v>1.9888307954784492E-3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5.6037603315244482</v>
      </c>
      <c r="D41" s="20">
        <f t="shared" si="0"/>
        <v>1.2249707484240258E-3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5.5921556884151986</v>
      </c>
      <c r="D42" s="20">
        <f t="shared" si="0"/>
        <v>1.2224339967584056E-3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5.1506687389616284</v>
      </c>
      <c r="D43" s="20">
        <f t="shared" si="0"/>
        <v>1.1259258367200089E-3</v>
      </c>
    </row>
    <row r="44" spans="2:14">
      <c r="B44" s="22" t="s">
        <v>56</v>
      </c>
      <c r="C44" s="9">
        <f>[2]SHIB!$J$4</f>
        <v>4.6613931181254022</v>
      </c>
      <c r="D44" s="20">
        <f t="shared" si="0"/>
        <v>1.0189711691426511E-3</v>
      </c>
    </row>
    <row r="45" spans="2:14">
      <c r="B45" s="22" t="s">
        <v>23</v>
      </c>
      <c r="C45" s="9">
        <f>[2]LUNA!J4</f>
        <v>3.4989965232184579</v>
      </c>
      <c r="D45" s="20">
        <f t="shared" si="0"/>
        <v>7.6487360918484689E-4</v>
      </c>
    </row>
    <row r="46" spans="2:14">
      <c r="B46" s="22" t="s">
        <v>36</v>
      </c>
      <c r="C46" s="9">
        <f>[2]AMP!$J$4</f>
        <v>3.5220263697373073</v>
      </c>
      <c r="D46" s="20">
        <f t="shared" si="0"/>
        <v>7.6990788735830523E-4</v>
      </c>
    </row>
    <row r="47" spans="2:14">
      <c r="B47" s="22" t="s">
        <v>64</v>
      </c>
      <c r="C47" s="10">
        <f>[2]ACE!$J$4</f>
        <v>3.1564308678578512</v>
      </c>
      <c r="D47" s="20">
        <f t="shared" si="0"/>
        <v>6.8998944526535032E-4</v>
      </c>
    </row>
    <row r="48" spans="2:14">
      <c r="B48" s="22" t="s">
        <v>40</v>
      </c>
      <c r="C48" s="9">
        <f>[2]SHPING!$J$4</f>
        <v>2.8734827518548269</v>
      </c>
      <c r="D48" s="20">
        <f t="shared" si="0"/>
        <v>6.2813755565552059E-4</v>
      </c>
    </row>
    <row r="49" spans="2:4">
      <c r="B49" s="22" t="s">
        <v>62</v>
      </c>
      <c r="C49" s="10">
        <f>[2]SEI!$J$4</f>
        <v>2.8601762996302234</v>
      </c>
      <c r="D49" s="20">
        <f t="shared" si="0"/>
        <v>6.2522879193685401E-4</v>
      </c>
    </row>
    <row r="50" spans="2:4">
      <c r="B50" s="22" t="s">
        <v>50</v>
      </c>
      <c r="C50" s="9">
        <f>[2]KAVA!$J$4</f>
        <v>2.720098418392833</v>
      </c>
      <c r="D50" s="20">
        <f t="shared" si="0"/>
        <v>5.9460804856713572E-4</v>
      </c>
    </row>
    <row r="51" spans="2:4">
      <c r="B51" s="7" t="s">
        <v>25</v>
      </c>
      <c r="C51" s="1">
        <f>[2]POLIS!J4</f>
        <v>2.7330975744682706</v>
      </c>
      <c r="D51" s="20">
        <f t="shared" si="0"/>
        <v>5.9744963796506728E-4</v>
      </c>
    </row>
    <row r="52" spans="2:4">
      <c r="B52" s="7" t="s">
        <v>28</v>
      </c>
      <c r="C52" s="1">
        <f>[2]ATLAS!O47</f>
        <v>2.2223688751021768</v>
      </c>
      <c r="D52" s="20">
        <f t="shared" si="0"/>
        <v>4.8580537052832679E-4</v>
      </c>
    </row>
    <row r="53" spans="2:4">
      <c r="B53" s="22" t="s">
        <v>63</v>
      </c>
      <c r="C53" s="10">
        <f>[2]MEME!$J$4</f>
        <v>1.7739005635864467</v>
      </c>
      <c r="D53" s="20">
        <f t="shared" si="0"/>
        <v>3.8777109877130556E-4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3.709156714679936E-4</v>
      </c>
    </row>
    <row r="55" spans="2:4">
      <c r="B55" s="22" t="s">
        <v>43</v>
      </c>
      <c r="C55" s="9">
        <f>[2]TRX!$J$4</f>
        <v>1.0172113713966573</v>
      </c>
      <c r="D55" s="20">
        <f t="shared" si="0"/>
        <v>2.2236036182978871E-4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2024-01-02T15:56:10Z</dcterms:modified>
</cp:coreProperties>
</file>