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<sst xmlns="http://schemas.openxmlformats.org/spreadsheetml/2006/main" count="107" uniqueCount="67">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</sst>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1274.5078598153932</c:v>
                </c:pt>
                <c:pt idx="1">
                  <c:v>1283.373547955601</c:v>
                </c:pt>
                <c:pt idx="2">
                  <c:v>541.92999999999995</c:v>
                </c:pt>
                <c:pt idx="3">
                  <c:v>252.53640190842458</c:v>
                </c:pt>
                <c:pt idx="4">
                  <c:v>220.38394958613284</c:v>
                </c:pt>
                <c:pt idx="5">
                  <c:v>799.87988155316657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1274.5078598153932</v>
          </cell>
        </row>
      </sheetData>
      <sheetData sheetId="1">
        <row r="4">
          <cell r="J4">
            <v>1283.373547955601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2.4544442438133309</v>
          </cell>
        </row>
      </sheetData>
      <sheetData sheetId="4">
        <row r="47">
          <cell r="M47">
            <v>111.75</v>
          </cell>
          <cell r="O47">
            <v>2.1254908032123794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2.8760823613167084</v>
          </cell>
        </row>
      </sheetData>
      <sheetData sheetId="8">
        <row r="4">
          <cell r="J4">
            <v>38.531841722644231</v>
          </cell>
        </row>
      </sheetData>
      <sheetData sheetId="9">
        <row r="4">
          <cell r="J4">
            <v>9.5889503408169237</v>
          </cell>
        </row>
      </sheetData>
      <sheetData sheetId="10">
        <row r="4">
          <cell r="J4">
            <v>19.862722812823549</v>
          </cell>
        </row>
      </sheetData>
      <sheetData sheetId="11">
        <row r="4">
          <cell r="J4">
            <v>12.147616336258141</v>
          </cell>
        </row>
      </sheetData>
      <sheetData sheetId="12">
        <row r="4">
          <cell r="J4">
            <v>48.365829561259275</v>
          </cell>
        </row>
      </sheetData>
      <sheetData sheetId="13">
        <row r="4">
          <cell r="J4">
            <v>3.0583353613865598</v>
          </cell>
        </row>
      </sheetData>
      <sheetData sheetId="14">
        <row r="4">
          <cell r="J4">
            <v>220.38394958613284</v>
          </cell>
        </row>
      </sheetData>
      <sheetData sheetId="15">
        <row r="4">
          <cell r="J4">
            <v>5.0058844977354546</v>
          </cell>
        </row>
      </sheetData>
      <sheetData sheetId="16">
        <row r="4">
          <cell r="J4">
            <v>44.232508018737562</v>
          </cell>
        </row>
      </sheetData>
      <sheetData sheetId="17">
        <row r="4">
          <cell r="J4">
            <v>5.6611806720245577</v>
          </cell>
        </row>
      </sheetData>
      <sheetData sheetId="18">
        <row r="4">
          <cell r="J4">
            <v>4.6378572363337005</v>
          </cell>
        </row>
      </sheetData>
      <sheetData sheetId="19">
        <row r="4">
          <cell r="J4">
            <v>11.928073992869855</v>
          </cell>
        </row>
      </sheetData>
      <sheetData sheetId="20">
        <row r="4">
          <cell r="J4">
            <v>2.3086482490483387</v>
          </cell>
        </row>
      </sheetData>
      <sheetData sheetId="21">
        <row r="4">
          <cell r="J4">
            <v>15.840124209145506</v>
          </cell>
        </row>
      </sheetData>
      <sheetData sheetId="22">
        <row r="4">
          <cell r="J4">
            <v>8.0292644900746772</v>
          </cell>
        </row>
      </sheetData>
      <sheetData sheetId="23">
        <row r="4">
          <cell r="J4">
            <v>10.74360779752835</v>
          </cell>
        </row>
      </sheetData>
      <sheetData sheetId="24">
        <row r="4">
          <cell r="J4">
            <v>5.2557023097121478</v>
          </cell>
        </row>
      </sheetData>
      <sheetData sheetId="25">
        <row r="4">
          <cell r="J4">
            <v>15.65777454176216</v>
          </cell>
        </row>
      </sheetData>
      <sheetData sheetId="26">
        <row r="4">
          <cell r="J4">
            <v>48.271367641399081</v>
          </cell>
        </row>
      </sheetData>
      <sheetData sheetId="27">
        <row r="4">
          <cell r="J4">
            <v>1.6456329771227771</v>
          </cell>
        </row>
      </sheetData>
      <sheetData sheetId="28">
        <row r="4">
          <cell r="J4">
            <v>39.093554628654765</v>
          </cell>
        </row>
      </sheetData>
      <sheetData sheetId="29">
        <row r="4">
          <cell r="J4">
            <v>33.94130612950822</v>
          </cell>
        </row>
      </sheetData>
      <sheetData sheetId="30">
        <row r="4">
          <cell r="J4">
            <v>2.4431136564141589</v>
          </cell>
        </row>
      </sheetData>
      <sheetData sheetId="31">
        <row r="4">
          <cell r="J4">
            <v>4.2836929303995115</v>
          </cell>
        </row>
      </sheetData>
      <sheetData sheetId="32">
        <row r="4">
          <cell r="J4">
            <v>2.7406883940209004</v>
          </cell>
        </row>
      </sheetData>
      <sheetData sheetId="33">
        <row r="4">
          <cell r="J4">
            <v>252.53640190842458</v>
          </cell>
        </row>
      </sheetData>
      <sheetData sheetId="34">
        <row r="4">
          <cell r="J4">
            <v>0.9743196853466447</v>
          </cell>
        </row>
      </sheetData>
      <sheetData sheetId="35">
        <row r="4">
          <cell r="J4">
            <v>11.139035805540455</v>
          </cell>
        </row>
      </sheetData>
      <sheetData sheetId="36">
        <row r="4">
          <cell r="J4">
            <v>17.698517571884356</v>
          </cell>
        </row>
      </sheetData>
      <sheetData sheetId="37">
        <row r="4">
          <cell r="J4">
            <v>18.084920791816963</v>
          </cell>
        </row>
      </sheetData>
      <sheetData sheetId="38">
        <row r="4">
          <cell r="J4">
            <v>17.67499818255525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0.13699135647176805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4372.6116408187208</v>
      </c>
      <c r="D7" s="20">
        <f>(C7*[1]Feuil1!$K$2-C4)/C4</f>
        <v>0.53395396805899609</v>
      </c>
      <c r="E7" s="31">
        <f>C7-C7/(1+D7)</f>
        <v>1522.0621902692701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1274.5078598153932</v>
      </c>
    </row>
    <row r="9" spans="2:20">
      <c r="M9" s="17" t="str">
        <f>IF(C13&gt;C7*Params!F8,B13,"Others")</f>
        <v>BTC</v>
      </c>
      <c r="N9" s="18">
        <f>IF(C13&gt;C7*0.1,C13,C7)</f>
        <v>1283.373547955601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252.53640190842458</v>
      </c>
    </row>
    <row r="12" spans="2:20">
      <c r="B12" s="7" t="s">
        <v>19</v>
      </c>
      <c r="C12" s="1">
        <f>[2]ETH!J4</f>
        <v>1274.5078598153932</v>
      </c>
      <c r="D12" s="20">
        <f>C12/$C$7</f>
        <v>0.29147520166615032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220.38394958613284</v>
      </c>
    </row>
    <row r="13" spans="2:20">
      <c r="B13" s="7" t="s">
        <v>4</v>
      </c>
      <c r="C13" s="1">
        <f>[2]BTC!J4</f>
        <v>1283.373547955601</v>
      </c>
      <c r="D13" s="20">
        <f t="shared" ref="D13:D55" si="0">C13/$C$7</f>
        <v>0.29350275153073146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799.87988155316657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0.12393737302005851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252.53640190842458</v>
      </c>
      <c r="D15" s="20">
        <f t="shared" si="0"/>
        <v>5.7754134748893474E-2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220.38394958613284</v>
      </c>
      <c r="D16" s="20">
        <f t="shared" si="0"/>
        <v>5.0400988628587308E-2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2.55568088775147E-2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2.0582664867797074E-2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1.4304952083118966E-2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48.271367641399081</v>
      </c>
      <c r="D20" s="20">
        <f t="shared" si="0"/>
        <v>1.1039482031923793E-2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48.365829561259275</v>
      </c>
      <c r="D21" s="20">
        <f t="shared" si="0"/>
        <v>1.1061085121248804E-2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1.1594901208859018E-2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38.531841722644231</v>
      </c>
      <c r="D23" s="20">
        <f t="shared" si="0"/>
        <v>8.8120887212909654E-3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39.093554628654765</v>
      </c>
      <c r="D24" s="20">
        <f t="shared" si="0"/>
        <v>8.940550371250201E-3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33.94130612950822</v>
      </c>
      <c r="D25" s="20">
        <f t="shared" si="0"/>
        <v>7.7622503248774921E-3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44.232508018737562</v>
      </c>
      <c r="D26" s="20">
        <f t="shared" si="0"/>
        <v>1.011580987568691E-2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19.862722812823549</v>
      </c>
      <c r="D27" s="20">
        <f t="shared" si="0"/>
        <v>4.5425307446477188E-3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17.698517571884356</v>
      </c>
      <c r="D28" s="20">
        <f t="shared" si="0"/>
        <v>4.0475850648768142E-3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15.65777454176216</v>
      </c>
      <c r="D29" s="20">
        <f t="shared" si="0"/>
        <v>3.5808747329846161E-3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1.4590822428505036E-3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11.928073992869855</v>
      </c>
      <c r="D31" s="20">
        <f t="shared" si="0"/>
        <v>2.7279061057058481E-3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12.147616336258141</v>
      </c>
      <c r="D32" s="20">
        <f t="shared" si="0"/>
        <v>2.7781146221308693E-3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15.840124209145506</v>
      </c>
      <c r="D33" s="20">
        <f t="shared" si="0"/>
        <v>3.6225774229013455E-3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11.139035805540455</v>
      </c>
      <c r="D34" s="20">
        <f t="shared" si="0"/>
        <v>2.5474560103981247E-3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10.74360779752835</v>
      </c>
      <c r="D35" s="20">
        <f t="shared" si="0"/>
        <v>2.4570230974175272E-3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9.5889503408169237</v>
      </c>
      <c r="D36" s="20">
        <f t="shared" si="0"/>
        <v>2.1929572366553695E-3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18.084920791816963</v>
      </c>
      <c r="D37" s="20">
        <f t="shared" si="0"/>
        <v>4.1359540424291538E-3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17.67499818255525</v>
      </c>
      <c r="D38" s="20">
        <f t="shared" si="0"/>
        <v>4.0422062681161894E-3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2.4013109012429919E-3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8.0292644900746772</v>
      </c>
      <c r="D40" s="20">
        <f t="shared" si="0"/>
        <v>1.836262890379007E-3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5.0058844977354546</v>
      </c>
      <c r="D41" s="20">
        <f t="shared" si="0"/>
        <v>1.1448271442643283E-3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4.6378572363337005</v>
      </c>
      <c r="D42" s="20">
        <f t="shared" si="0"/>
        <v>1.060660680001601E-3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5.6611806720245577</v>
      </c>
      <c r="D43" s="20">
        <f t="shared" si="0"/>
        <v>1.2946909392036853E-3</v>
      </c>
    </row>
    <row r="44" spans="2:14">
      <c r="B44" s="22" t="s">
        <v>56</v>
      </c>
      <c r="C44" s="9">
        <f>[2]SHIB!$J$4</f>
        <v>4.2836929303995115</v>
      </c>
      <c r="D44" s="20">
        <f t="shared" si="0"/>
        <v>9.7966462203294131E-4</v>
      </c>
    </row>
    <row r="45" spans="2:14">
      <c r="B45" s="22" t="s">
        <v>23</v>
      </c>
      <c r="C45" s="9">
        <f>[2]LUNA!J4</f>
        <v>5.2557023097121478</v>
      </c>
      <c r="D45" s="20">
        <f t="shared" si="0"/>
        <v>1.201959547619024E-3</v>
      </c>
    </row>
    <row r="46" spans="2:14">
      <c r="B46" s="22" t="s">
        <v>36</v>
      </c>
      <c r="C46" s="9">
        <f>[2]AMP!$J$4</f>
        <v>3.0583353613865598</v>
      </c>
      <c r="D46" s="20">
        <f t="shared" si="0"/>
        <v>6.9942990885280682E-4</v>
      </c>
    </row>
    <row r="47" spans="2:14">
      <c r="B47" s="22" t="s">
        <v>64</v>
      </c>
      <c r="C47" s="10">
        <f>[2]ACE!$J$4</f>
        <v>2.8760823613167084</v>
      </c>
      <c r="D47" s="20">
        <f t="shared" si="0"/>
        <v>6.5774932639071405E-4</v>
      </c>
    </row>
    <row r="48" spans="2:14">
      <c r="B48" s="22" t="s">
        <v>40</v>
      </c>
      <c r="C48" s="9">
        <f>[2]SHPING!$J$4</f>
        <v>2.7406883940209004</v>
      </c>
      <c r="D48" s="20">
        <f t="shared" si="0"/>
        <v>6.2678523023547959E-4</v>
      </c>
    </row>
    <row r="49" spans="2:4">
      <c r="B49" s="22" t="s">
        <v>62</v>
      </c>
      <c r="C49" s="10">
        <f>[2]SEI!$J$4</f>
        <v>2.4431136564141589</v>
      </c>
      <c r="D49" s="20">
        <f t="shared" si="0"/>
        <v>5.5873099582123289E-4</v>
      </c>
    </row>
    <row r="50" spans="2:4">
      <c r="B50" s="22" t="s">
        <v>50</v>
      </c>
      <c r="C50" s="9">
        <f>[2]KAVA!$J$4</f>
        <v>2.3086482490483387</v>
      </c>
      <c r="D50" s="20">
        <f t="shared" si="0"/>
        <v>5.2797925786431631E-4</v>
      </c>
    </row>
    <row r="51" spans="2:4">
      <c r="B51" s="7" t="s">
        <v>25</v>
      </c>
      <c r="C51" s="1">
        <f>[2]POLIS!J4</f>
        <v>2.4544442438133309</v>
      </c>
      <c r="D51" s="20">
        <f t="shared" si="0"/>
        <v>5.6132225896781557E-4</v>
      </c>
    </row>
    <row r="52" spans="2:4">
      <c r="B52" s="7" t="s">
        <v>28</v>
      </c>
      <c r="C52" s="1">
        <f>[2]ATLAS!O47</f>
        <v>2.1254908032123794</v>
      </c>
      <c r="D52" s="20">
        <f t="shared" si="0"/>
        <v>4.8609183202339139E-4</v>
      </c>
    </row>
    <row r="53" spans="2:4">
      <c r="B53" s="22" t="s">
        <v>63</v>
      </c>
      <c r="C53" s="10">
        <f>[2]MEME!$J$4</f>
        <v>1.6456329771227771</v>
      </c>
      <c r="D53" s="20">
        <f t="shared" si="0"/>
        <v>3.7635013403903656E-4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3.8805037798469907E-4</v>
      </c>
    </row>
    <row r="55" spans="2:4">
      <c r="B55" s="22" t="s">
        <v>43</v>
      </c>
      <c r="C55" s="9">
        <f>[2]TRX!$J$4</f>
        <v>0.9743196853466447</v>
      </c>
      <c r="D55" s="20">
        <f t="shared" si="0"/>
        <v>2.2282328397319425E-4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2024-01-06T15:46:34Z</dcterms:modified>
</cp:coreProperties>
</file>