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0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7" l="1"/>
  <c r="Q3" l="1"/>
  <c r="D24"/>
  <c r="D47"/>
  <c r="D49"/>
  <c r="D21"/>
  <c r="D15"/>
  <c r="D33"/>
  <c r="D27"/>
  <c r="D36"/>
  <c r="M8"/>
  <c r="D20"/>
  <c r="D38"/>
  <c r="D22"/>
  <c r="D26"/>
  <c r="D48"/>
  <c r="N8"/>
  <c r="D39"/>
  <c r="D16"/>
  <c r="D46"/>
  <c r="D41"/>
  <c r="D25"/>
  <c r="D30"/>
  <c r="D28"/>
  <c r="D43"/>
  <c r="D34"/>
  <c r="D45"/>
  <c r="D40"/>
  <c r="D50"/>
  <c r="D18"/>
  <c r="D17"/>
  <c r="D31"/>
  <c r="D12"/>
  <c r="D19"/>
  <c r="D23"/>
  <c r="D7"/>
  <c r="E7" s="1"/>
  <c r="D37"/>
  <c r="D35"/>
  <c r="D44"/>
  <c r="D14"/>
  <c r="D42"/>
  <c r="D29"/>
  <c r="D32"/>
  <c r="D13"/>
  <c r="N9"/>
  <c r="M9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<sst xmlns="http://schemas.openxmlformats.org/spreadsheetml/2006/main" count="95" uniqueCount="60">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</sst>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965.40350931705109</c:v>
                </c:pt>
                <c:pt idx="1">
                  <c:v>881.18818416435249</c:v>
                </c:pt>
                <c:pt idx="2">
                  <c:v>789.47101224113953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965.40350931705109</v>
          </cell>
        </row>
      </sheetData>
      <sheetData sheetId="1">
        <row r="4">
          <cell r="J4">
            <v>881.18818416435249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0.84042498620379191</v>
          </cell>
        </row>
      </sheetData>
      <sheetData sheetId="4">
        <row r="46">
          <cell r="M46">
            <v>79.390000000000015</v>
          </cell>
          <cell r="O46">
            <v>0.62628549569726033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27.09595041883253</v>
          </cell>
        </row>
      </sheetData>
      <sheetData sheetId="8">
        <row r="4">
          <cell r="J4">
            <v>7.7624398368601417</v>
          </cell>
        </row>
      </sheetData>
      <sheetData sheetId="9">
        <row r="4">
          <cell r="J4">
            <v>18.626128629510553</v>
          </cell>
        </row>
      </sheetData>
      <sheetData sheetId="10">
        <row r="4">
          <cell r="J4">
            <v>11.346866506151205</v>
          </cell>
        </row>
      </sheetData>
      <sheetData sheetId="11">
        <row r="4">
          <cell r="J4">
            <v>31.860650043703416</v>
          </cell>
        </row>
      </sheetData>
      <sheetData sheetId="12">
        <row r="4">
          <cell r="J4">
            <v>1.9730327248585364</v>
          </cell>
        </row>
      </sheetData>
      <sheetData sheetId="13">
        <row r="4">
          <cell r="J4">
            <v>132.07199985718614</v>
          </cell>
        </row>
      </sheetData>
      <sheetData sheetId="14">
        <row r="4">
          <cell r="J4">
            <v>4.1762418983166638</v>
          </cell>
        </row>
      </sheetData>
      <sheetData sheetId="15">
        <row r="4">
          <cell r="J4">
            <v>29.600051296758704</v>
          </cell>
        </row>
      </sheetData>
      <sheetData sheetId="16">
        <row r="4">
          <cell r="J4">
            <v>4.2855544362866542</v>
          </cell>
        </row>
      </sheetData>
      <sheetData sheetId="17">
        <row r="4">
          <cell r="J4">
            <v>5.6116169758359966</v>
          </cell>
        </row>
      </sheetData>
      <sheetData sheetId="18">
        <row r="4">
          <cell r="J4">
            <v>8.6871972196612859</v>
          </cell>
        </row>
      </sheetData>
      <sheetData sheetId="19">
        <row r="4">
          <cell r="J4">
            <v>6.6252657888378215</v>
          </cell>
        </row>
      </sheetData>
      <sheetData sheetId="20">
        <row r="4">
          <cell r="J4">
            <v>13.121719252179616</v>
          </cell>
        </row>
      </sheetData>
      <sheetData sheetId="21">
        <row r="4">
          <cell r="J4">
            <v>1.4553779111944338</v>
          </cell>
        </row>
      </sheetData>
      <sheetData sheetId="22">
        <row r="4">
          <cell r="J4">
            <v>29.59876485423505</v>
          </cell>
        </row>
      </sheetData>
      <sheetData sheetId="23">
        <row r="4">
          <cell r="J4">
            <v>30.823480894790805</v>
          </cell>
        </row>
      </sheetData>
      <sheetData sheetId="24">
        <row r="4">
          <cell r="J4">
            <v>26.439412131382024</v>
          </cell>
        </row>
      </sheetData>
      <sheetData sheetId="25">
        <row r="4">
          <cell r="J4">
            <v>27.31120487362816</v>
          </cell>
        </row>
      </sheetData>
      <sheetData sheetId="26">
        <row r="4">
          <cell r="J4">
            <v>3.334144935757398</v>
          </cell>
        </row>
      </sheetData>
      <sheetData sheetId="27">
        <row r="4">
          <cell r="J4">
            <v>140.13627200393131</v>
          </cell>
        </row>
      </sheetData>
      <sheetData sheetId="28">
        <row r="4">
          <cell r="J4">
            <v>0.71249108080092893</v>
          </cell>
        </row>
      </sheetData>
      <sheetData sheetId="29">
        <row r="4">
          <cell r="J4">
            <v>7.9795682141808211</v>
          </cell>
        </row>
      </sheetData>
      <sheetData sheetId="30">
        <row r="4">
          <cell r="J4">
            <v>20.535039620052675</v>
          </cell>
        </row>
      </sheetData>
      <sheetData sheetId="31">
        <row r="4">
          <cell r="J4">
            <v>4.2591627204679829</v>
          </cell>
        </row>
      </sheetData>
      <sheetData sheetId="32">
        <row r="4">
          <cell r="J4">
            <v>2.7336315065417014</v>
          </cell>
        </row>
      </sheetData>
      <sheetData sheetId="33">
        <row r="4">
          <cell r="J4">
            <v>1.7535422075826432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23" sqref="E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v>4.05</v>
      </c>
      <c r="P2" t="s">
        <v>8</v>
      </c>
      <c r="Q2" s="10">
        <f>N2+K2+H2</f>
        <v>33.616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1.2640375475495434E-2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2659.4146720694971</v>
      </c>
      <c r="D7" s="20">
        <f>(C7*[1]Feuil1!$K$2-C4)/C4</f>
        <v>3.9101482002250866E-2</v>
      </c>
      <c r="E7" s="32">
        <f>C7-C7/(1+D7)</f>
        <v>100.07401272883772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965.40350931705109</v>
      </c>
    </row>
    <row r="9" spans="2:20">
      <c r="M9" s="17" t="str">
        <f>IF(C13&gt;C7*[2]Params!F8,B13,"Others")</f>
        <v>BTC</v>
      </c>
      <c r="N9" s="18">
        <f>IF(C13&gt;C7*0.1,C13,C7)</f>
        <v>881.18818416435249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789.47101224113953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965.40350931705109</v>
      </c>
      <c r="D12" s="30">
        <f>C12/$C$7</f>
        <v>0.36301353055475011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881.18818416435249</v>
      </c>
      <c r="D13" s="30">
        <f t="shared" ref="D13:D50" si="0">C13/$C$7</f>
        <v>0.33134666564753196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140.13627200393131</v>
      </c>
      <c r="D14" s="30">
        <f t="shared" si="0"/>
        <v>5.2694404327280182E-2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132.07199985718614</v>
      </c>
      <c r="D15" s="30">
        <f t="shared" si="0"/>
        <v>4.9662055806592456E-2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2.9852433632781492E-2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2.582147143926319E-2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31.860650043703416</v>
      </c>
      <c r="D18" s="30">
        <f>C18/$C$7</f>
        <v>1.1980324233869917E-2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29.59876485423505</v>
      </c>
      <c r="D19" s="30">
        <f>C19/$C$7</f>
        <v>1.1129804300583915E-2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30.823480894790805</v>
      </c>
      <c r="D20" s="30">
        <f t="shared" si="0"/>
        <v>1.1590325201449182E-2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29.600051296758704</v>
      </c>
      <c r="D21" s="30">
        <f t="shared" si="0"/>
        <v>1.1130288032036991E-2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27.09595041883253</v>
      </c>
      <c r="D22" s="30">
        <f t="shared" si="0"/>
        <v>1.0188689527589568E-2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27.31120487362816</v>
      </c>
      <c r="D23" s="30">
        <f t="shared" si="0"/>
        <v>1.0269630065767513E-2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26.439412131382024</v>
      </c>
      <c r="D24" s="30">
        <f t="shared" si="0"/>
        <v>9.9418162985494343E-3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8.5231787673894326E-3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20.535039620052675</v>
      </c>
      <c r="D26" s="30">
        <f t="shared" si="0"/>
        <v>7.7216388386970756E-3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18.626128629510553</v>
      </c>
      <c r="D27" s="30">
        <f t="shared" si="0"/>
        <v>7.0038451788400928E-3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6.131424396222886E-3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4.9860595789228178E-3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13.121719252179616</v>
      </c>
      <c r="D30" s="30">
        <f t="shared" si="0"/>
        <v>4.9340628936098132E-3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11.346866506151205</v>
      </c>
      <c r="D31" s="30">
        <f t="shared" si="0"/>
        <v>4.2666781624248647E-3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8.6871972196612859</v>
      </c>
      <c r="D32" s="30">
        <f t="shared" si="0"/>
        <v>3.2665824216503636E-3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7.7624398368601417</v>
      </c>
      <c r="D33" s="30">
        <f t="shared" si="0"/>
        <v>2.9188527529704815E-3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7.9795682141808211</v>
      </c>
      <c r="D34" s="30">
        <f t="shared" si="0"/>
        <v>3.0004979283547758E-3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6.6252657888378215</v>
      </c>
      <c r="D35" s="30">
        <f t="shared" si="0"/>
        <v>2.4912496191059168E-3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5.6116169758359966</v>
      </c>
      <c r="D36" s="30">
        <f t="shared" si="0"/>
        <v>2.1100947643750349E-3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2.0305220004663061E-3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4.2855544362866542</v>
      </c>
      <c r="D38" s="30">
        <f t="shared" si="0"/>
        <v>1.6114652901992647E-3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4.2591627204679829</v>
      </c>
      <c r="D39" s="30">
        <f t="shared" si="0"/>
        <v>1.6015414087918818E-3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4.05</v>
      </c>
      <c r="D40" s="30">
        <f t="shared" si="0"/>
        <v>1.5228915003497293E-3</v>
      </c>
    </row>
    <row r="41" spans="2:14">
      <c r="B41" s="22" t="s">
        <v>51</v>
      </c>
      <c r="C41" s="9">
        <f>[2]DOGE!$J$4</f>
        <v>4.1762418983166638</v>
      </c>
      <c r="D41" s="30">
        <f t="shared" si="0"/>
        <v>1.570361306259473E-3</v>
      </c>
    </row>
    <row r="42" spans="2:14">
      <c r="B42" s="22" t="s">
        <v>56</v>
      </c>
      <c r="C42" s="9">
        <f>[2]SHIB!$J$4</f>
        <v>3.334144935757398</v>
      </c>
      <c r="D42" s="30">
        <f t="shared" si="0"/>
        <v>1.2537138231108731E-3</v>
      </c>
    </row>
    <row r="43" spans="2:14">
      <c r="B43" s="22" t="s">
        <v>50</v>
      </c>
      <c r="C43" s="9">
        <f>[2]KAVA!$J$4</f>
        <v>2.7336315065417014</v>
      </c>
      <c r="D43" s="30">
        <f t="shared" si="0"/>
        <v>1.0279072065186624E-3</v>
      </c>
    </row>
    <row r="44" spans="2:14">
      <c r="B44" s="22" t="s">
        <v>36</v>
      </c>
      <c r="C44" s="9">
        <f>[2]AMP!$J$4</f>
        <v>1.9730327248585364</v>
      </c>
      <c r="D44" s="30">
        <f t="shared" si="0"/>
        <v>7.419048806417114E-4</v>
      </c>
    </row>
    <row r="45" spans="2:14">
      <c r="B45" s="22" t="s">
        <v>40</v>
      </c>
      <c r="C45" s="9">
        <f>[2]SHPING!$J$4</f>
        <v>1.7535422075826432</v>
      </c>
      <c r="D45" s="30">
        <f t="shared" si="0"/>
        <v>6.5937148726718717E-4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6.3803272871304159E-4</v>
      </c>
    </row>
    <row r="47" spans="2:14">
      <c r="B47" s="22" t="s">
        <v>23</v>
      </c>
      <c r="C47" s="9">
        <f>[2]LUNA!J4</f>
        <v>1.4553779111944338</v>
      </c>
      <c r="D47" s="30">
        <f t="shared" si="0"/>
        <v>5.4725497549499918E-4</v>
      </c>
    </row>
    <row r="48" spans="2:14">
      <c r="B48" s="7" t="s">
        <v>25</v>
      </c>
      <c r="C48" s="1">
        <f>[2]POLIS!J4</f>
        <v>0.84042498620379191</v>
      </c>
      <c r="D48" s="30">
        <f t="shared" si="0"/>
        <v>3.1601878226451688E-4</v>
      </c>
    </row>
    <row r="49" spans="2:4">
      <c r="B49" s="22" t="s">
        <v>43</v>
      </c>
      <c r="C49" s="9">
        <f>[2]TRX!$J$4</f>
        <v>0.71249108080092893</v>
      </c>
      <c r="D49" s="30">
        <f t="shared" si="0"/>
        <v>2.6791274346338936E-4</v>
      </c>
    </row>
    <row r="50" spans="2:4">
      <c r="B50" s="7" t="s">
        <v>28</v>
      </c>
      <c r="C50" s="1">
        <f>[2]ATLAS!O46</f>
        <v>0.62628549569726033</v>
      </c>
      <c r="D50" s="30">
        <f t="shared" si="0"/>
        <v>2.3549749584930241E-4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2023-07-02T08:05:22Z</dcterms:modified>
</cp:coreProperties>
</file>