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<sst xmlns="http://schemas.openxmlformats.org/spreadsheetml/2006/main" count="107" uniqueCount="67">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</sst>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1256.633955354303</c:v>
                </c:pt>
                <c:pt idx="1">
                  <c:v>1296.1499637281449</c:v>
                </c:pt>
                <c:pt idx="2">
                  <c:v>595.88</c:v>
                </c:pt>
                <c:pt idx="3">
                  <c:v>250.55285210726518</c:v>
                </c:pt>
                <c:pt idx="4">
                  <c:v>1093.6452418132724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1296.1499637281449</v>
          </cell>
        </row>
      </sheetData>
      <sheetData sheetId="1">
        <row r="4">
          <cell r="J4">
            <v>1256.633955354303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3.1318805134101519</v>
          </cell>
        </row>
      </sheetData>
      <sheetData sheetId="4">
        <row r="47">
          <cell r="M47">
            <v>112.44999999999999</v>
          </cell>
          <cell r="O47">
            <v>2.1836002932481442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3.643765807849261</v>
          </cell>
        </row>
      </sheetData>
      <sheetData sheetId="8">
        <row r="4">
          <cell r="J4">
            <v>44.737530890102732</v>
          </cell>
        </row>
      </sheetData>
      <sheetData sheetId="9">
        <row r="4">
          <cell r="J4">
            <v>11.682849555877013</v>
          </cell>
        </row>
      </sheetData>
      <sheetData sheetId="10">
        <row r="4">
          <cell r="J4">
            <v>24.566990350271325</v>
          </cell>
        </row>
      </sheetData>
      <sheetData sheetId="11">
        <row r="4">
          <cell r="J4">
            <v>14.319331558816863</v>
          </cell>
        </row>
      </sheetData>
      <sheetData sheetId="12">
        <row r="4">
          <cell r="J4">
            <v>61.598285733109641</v>
          </cell>
        </row>
      </sheetData>
      <sheetData sheetId="13">
        <row r="4">
          <cell r="J4">
            <v>3.6785660885746689</v>
          </cell>
        </row>
      </sheetData>
      <sheetData sheetId="14">
        <row r="4">
          <cell r="J4">
            <v>218.28923004620646</v>
          </cell>
        </row>
      </sheetData>
      <sheetData sheetId="15">
        <row r="4">
          <cell r="J4">
            <v>5.6709988652640133</v>
          </cell>
        </row>
      </sheetData>
      <sheetData sheetId="16">
        <row r="4">
          <cell r="J4">
            <v>38.858076210476078</v>
          </cell>
        </row>
      </sheetData>
      <sheetData sheetId="17">
        <row r="4">
          <cell r="J4">
            <v>5.3303278835587538</v>
          </cell>
        </row>
      </sheetData>
      <sheetData sheetId="18">
        <row r="4">
          <cell r="J4">
            <v>5.1801807430003031</v>
          </cell>
        </row>
      </sheetData>
      <sheetData sheetId="19">
        <row r="4">
          <cell r="J4">
            <v>13.62356415045007</v>
          </cell>
        </row>
      </sheetData>
      <sheetData sheetId="20">
        <row r="4">
          <cell r="J4">
            <v>2.6702533377753821</v>
          </cell>
        </row>
      </sheetData>
      <sheetData sheetId="21">
        <row r="4">
          <cell r="J4">
            <v>15.233423416756068</v>
          </cell>
        </row>
      </sheetData>
      <sheetData sheetId="22">
        <row r="4">
          <cell r="J4">
            <v>9.0803710807302327</v>
          </cell>
        </row>
      </sheetData>
      <sheetData sheetId="23">
        <row r="4">
          <cell r="J4">
            <v>12.33990076771242</v>
          </cell>
        </row>
      </sheetData>
      <sheetData sheetId="24">
        <row r="4">
          <cell r="J4">
            <v>3.7907032050641329</v>
          </cell>
        </row>
      </sheetData>
      <sheetData sheetId="25">
        <row r="4">
          <cell r="J4">
            <v>18.781691135302278</v>
          </cell>
        </row>
      </sheetData>
      <sheetData sheetId="26">
        <row r="4">
          <cell r="J4">
            <v>60.851969162344915</v>
          </cell>
        </row>
      </sheetData>
      <sheetData sheetId="27">
        <row r="4">
          <cell r="J4">
            <v>1.8988230782288156</v>
          </cell>
        </row>
      </sheetData>
      <sheetData sheetId="28">
        <row r="4">
          <cell r="J4">
            <v>46.269608787642369</v>
          </cell>
        </row>
      </sheetData>
      <sheetData sheetId="29">
        <row r="4">
          <cell r="J4">
            <v>41.888867580330135</v>
          </cell>
        </row>
      </sheetData>
      <sheetData sheetId="30">
        <row r="4">
          <cell r="J4">
            <v>2.7966808341056031</v>
          </cell>
        </row>
      </sheetData>
      <sheetData sheetId="31">
        <row r="4">
          <cell r="J4">
            <v>4.7242111626625922</v>
          </cell>
        </row>
      </sheetData>
      <sheetData sheetId="32">
        <row r="4">
          <cell r="J4">
            <v>2.8581360966549956</v>
          </cell>
        </row>
      </sheetData>
      <sheetData sheetId="33">
        <row r="4">
          <cell r="J4">
            <v>250.55285210726518</v>
          </cell>
        </row>
      </sheetData>
      <sheetData sheetId="34">
        <row r="4">
          <cell r="J4">
            <v>0.97526487534815676</v>
          </cell>
        </row>
      </sheetData>
      <sheetData sheetId="35">
        <row r="4">
          <cell r="J4">
            <v>12.637692414847836</v>
          </cell>
        </row>
      </sheetData>
      <sheetData sheetId="36">
        <row r="4">
          <cell r="J4">
            <v>19.447807924344687</v>
          </cell>
        </row>
      </sheetData>
      <sheetData sheetId="37">
        <row r="4">
          <cell r="J4">
            <v>10.815568310623929</v>
          </cell>
        </row>
      </sheetData>
      <sheetData sheetId="38">
        <row r="4">
          <cell r="J4">
            <v>9.8222963525817857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595.88</f>
        <v>595.88</v>
      </c>
      <c r="P2" t="s">
        <v>8</v>
      </c>
      <c r="Q2" s="10">
        <f>N2+K2+H2</f>
        <v>662.95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0.1475562788443821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4492.8620130029831</v>
      </c>
      <c r="D7" s="20">
        <f>(C7*[1]Feuil1!$K$2-C4)/C4</f>
        <v>0.57613894827783907</v>
      </c>
      <c r="E7" s="31">
        <f>C7-C7/(1+D7)</f>
        <v>1642.3125624535328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1256.633955354303</v>
      </c>
    </row>
    <row r="9" spans="2:20">
      <c r="M9" s="17" t="str">
        <f>IF(C13&gt;C7*Params!F8,B13,"Others")</f>
        <v>ETH</v>
      </c>
      <c r="N9" s="18">
        <f>IF(C13&gt;C7*0.1,C13,C7)</f>
        <v>1296.1499637281449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595.88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250.55285210726518</v>
      </c>
    </row>
    <row r="12" spans="2:20">
      <c r="B12" s="7" t="s">
        <v>4</v>
      </c>
      <c r="C12" s="1">
        <f>[2]BTC!J4</f>
        <v>1256.633955354303</v>
      </c>
      <c r="D12" s="20">
        <f>C12/$C$7</f>
        <v>0.27969564872400382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1093.6452418132724</v>
      </c>
    </row>
    <row r="13" spans="2:20">
      <c r="B13" s="7" t="s">
        <v>19</v>
      </c>
      <c r="C13" s="1">
        <f>[2]ETH!J4</f>
        <v>1296.1499637281449</v>
      </c>
      <c r="D13" s="20">
        <f t="shared" ref="D13:D55" si="0">C13/$C$7</f>
        <v>0.28849093517159047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595.88</v>
      </c>
      <c r="D14" s="20">
        <f t="shared" si="0"/>
        <v>0.1326281551214879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250.55285210726518</v>
      </c>
      <c r="D15" s="20">
        <f t="shared" si="0"/>
        <v>5.5766870066814765E-2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218.28923004620646</v>
      </c>
      <c r="D16" s="20">
        <f t="shared" si="0"/>
        <v>4.8585785500299433E-2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2.5028589721775043E-2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2.3592979195270383E-2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1.3922083477963797E-2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61.598285733109641</v>
      </c>
      <c r="D20" s="20">
        <f t="shared" si="0"/>
        <v>1.3710255412882795E-2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1.1284566464152912E-2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46.269608787642369</v>
      </c>
      <c r="D22" s="20">
        <f t="shared" si="0"/>
        <v>1.0298470919812701E-2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60.851969162344915</v>
      </c>
      <c r="D23" s="20">
        <f t="shared" si="0"/>
        <v>1.3544143796589043E-2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44.737530890102732</v>
      </c>
      <c r="D24" s="20">
        <f t="shared" si="0"/>
        <v>9.9574682597920756E-3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41.888867580330135</v>
      </c>
      <c r="D25" s="20">
        <f t="shared" si="0"/>
        <v>9.3234262390204242E-3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38.858076210476078</v>
      </c>
      <c r="D26" s="20">
        <f t="shared" si="0"/>
        <v>8.6488470151131428E-3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16.37</v>
      </c>
      <c r="D27" s="20">
        <f t="shared" si="0"/>
        <v>3.6435572587412853E-3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24.566990350271325</v>
      </c>
      <c r="D28" s="20">
        <f t="shared" si="0"/>
        <v>5.4680046436260347E-3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18.781691135302278</v>
      </c>
      <c r="D29" s="20">
        <f t="shared" si="0"/>
        <v>4.1803400774262341E-3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19.447807924344687</v>
      </c>
      <c r="D30" s="20">
        <f t="shared" si="0"/>
        <v>4.3286012052139505E-3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13.62356415045007</v>
      </c>
      <c r="D31" s="20">
        <f t="shared" si="0"/>
        <v>3.0322685430849055E-3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14.319331558816863</v>
      </c>
      <c r="D32" s="20">
        <f t="shared" si="0"/>
        <v>3.1871291656353292E-3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11.682849555877013</v>
      </c>
      <c r="D33" s="20">
        <f t="shared" si="0"/>
        <v>2.600313457672455E-3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12.637692414847836</v>
      </c>
      <c r="D34" s="20">
        <f t="shared" si="0"/>
        <v>2.8128378699974655E-3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15.233423416756068</v>
      </c>
      <c r="D35" s="20">
        <f t="shared" si="0"/>
        <v>3.3905834126817984E-3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12.33990076771242</v>
      </c>
      <c r="D36" s="20">
        <f t="shared" si="0"/>
        <v>2.7465568121164169E-3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2.3370403919843307E-3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9.0803710807302327</v>
      </c>
      <c r="D38" s="20">
        <f t="shared" si="0"/>
        <v>2.0210660942736156E-3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5.3303278835587538</v>
      </c>
      <c r="D39" s="20">
        <f t="shared" si="0"/>
        <v>1.1863991967997292E-3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5.6709988652640133</v>
      </c>
      <c r="D40" s="20">
        <f t="shared" si="0"/>
        <v>1.2622241343827909E-3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4.7242111626625922</v>
      </c>
      <c r="D41" s="20">
        <f t="shared" si="0"/>
        <v>1.051492600705308E-3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5.1801807430003031</v>
      </c>
      <c r="D42" s="20">
        <f t="shared" si="0"/>
        <v>1.1529801556353437E-3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3.643765807849261</v>
      </c>
      <c r="D43" s="20">
        <f t="shared" si="0"/>
        <v>8.1101217827382263E-4</v>
      </c>
    </row>
    <row r="44" spans="2:14">
      <c r="B44" s="22" t="s">
        <v>23</v>
      </c>
      <c r="C44" s="9">
        <f>[2]LUNA!J4</f>
        <v>3.7907032050641329</v>
      </c>
      <c r="D44" s="20">
        <f t="shared" si="0"/>
        <v>8.4371680992946084E-4</v>
      </c>
    </row>
    <row r="45" spans="2:14">
      <c r="B45" s="22" t="s">
        <v>36</v>
      </c>
      <c r="C45" s="9">
        <f>[2]AMP!$J$4</f>
        <v>3.6785660885746689</v>
      </c>
      <c r="D45" s="20">
        <f t="shared" si="0"/>
        <v>8.1875786034121996E-4</v>
      </c>
    </row>
    <row r="46" spans="2:14">
      <c r="B46" s="7" t="s">
        <v>25</v>
      </c>
      <c r="C46" s="1">
        <f>[2]POLIS!J4</f>
        <v>3.1318805134101519</v>
      </c>
      <c r="D46" s="20">
        <f t="shared" si="0"/>
        <v>6.9707916787696642E-4</v>
      </c>
    </row>
    <row r="47" spans="2:14">
      <c r="B47" s="22" t="s">
        <v>40</v>
      </c>
      <c r="C47" s="9">
        <f>[2]SHPING!$J$4</f>
        <v>2.8581360966549956</v>
      </c>
      <c r="D47" s="20">
        <f t="shared" si="0"/>
        <v>6.3615042892106244E-4</v>
      </c>
    </row>
    <row r="48" spans="2:14">
      <c r="B48" s="22" t="s">
        <v>50</v>
      </c>
      <c r="C48" s="9">
        <f>[2]KAVA!$J$4</f>
        <v>2.6702533377753821</v>
      </c>
      <c r="D48" s="20">
        <f t="shared" si="0"/>
        <v>5.9433237211543291E-4</v>
      </c>
    </row>
    <row r="49" spans="2:4">
      <c r="B49" s="22" t="s">
        <v>62</v>
      </c>
      <c r="C49" s="10">
        <f>[2]SEI!$J$4</f>
        <v>2.7966808341056031</v>
      </c>
      <c r="D49" s="20">
        <f t="shared" si="0"/>
        <v>6.2247200693268793E-4</v>
      </c>
    </row>
    <row r="50" spans="2:4">
      <c r="B50" s="22" t="s">
        <v>65</v>
      </c>
      <c r="C50" s="10">
        <f>[2]DYDX!$J$4</f>
        <v>9.8222963525817857</v>
      </c>
      <c r="D50" s="20">
        <f t="shared" si="0"/>
        <v>2.1862003160022852E-3</v>
      </c>
    </row>
    <row r="51" spans="2:4">
      <c r="B51" s="22" t="s">
        <v>66</v>
      </c>
      <c r="C51" s="10">
        <f>[2]TIA!$J$4</f>
        <v>10.815568310623929</v>
      </c>
      <c r="D51" s="20">
        <f t="shared" si="0"/>
        <v>2.4072780956375097E-3</v>
      </c>
    </row>
    <row r="52" spans="2:4">
      <c r="B52" s="7" t="s">
        <v>28</v>
      </c>
      <c r="C52" s="1">
        <f>[2]ATLAS!O47</f>
        <v>2.1836002932481442</v>
      </c>
      <c r="D52" s="20">
        <f t="shared" si="0"/>
        <v>4.8601543669235639E-4</v>
      </c>
    </row>
    <row r="53" spans="2:4">
      <c r="B53" s="22" t="s">
        <v>63</v>
      </c>
      <c r="C53" s="10">
        <f>[2]MEME!$J$4</f>
        <v>1.8988230782288156</v>
      </c>
      <c r="D53" s="20">
        <f t="shared" si="0"/>
        <v>4.2263106962407281E-4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3.7766430286290505E-4</v>
      </c>
    </row>
    <row r="55" spans="2:4">
      <c r="B55" s="22" t="s">
        <v>43</v>
      </c>
      <c r="C55" s="9">
        <f>[2]TRX!$J$4</f>
        <v>0.97526487534815676</v>
      </c>
      <c r="D55" s="20">
        <f t="shared" si="0"/>
        <v>2.1706984824497195E-4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2023-12-27T11:42:11Z</dcterms:modified>
</cp:coreProperties>
</file>