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4491392"/>
        <axId val="74493312"/>
      </lineChart>
      <dateAx>
        <axId val="7449139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493312"/>
        <crosses val="autoZero"/>
        <lblOffset val="100"/>
      </dateAx>
      <valAx>
        <axId val="7449331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49139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1886.309265577553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0.00599479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1.42316985859769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0.56133918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8.45997151231537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0.02240537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19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12.8016022495175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0.01478514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0.001860097697125577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tabSelected="1" workbookViewId="0">
      <selection activeCell="B14" sqref="B14:D15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246.3231256587861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0.00192994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0.07346624638976941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0.26345658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4.925068724406704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0.06515498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42.68740667281764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0.00291566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4.189993006226834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0.00208269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1.969261130674802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0.01691835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35418.9614798775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0.0003452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D5" sqref="D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13.04998006633675</v>
      </c>
      <c r="M3" t="inlineStr">
        <is>
          <t>Objectif :</t>
        </is>
      </c>
      <c r="N3" s="24">
        <f>(INDEX(N5:N15,MATCH(MAX(O6:O7),O5:O15,0))/0.9)</f>
        <v/>
      </c>
      <c r="O3" s="57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0.00218847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3*($B$5/5)-N6-N7</f>
        <v/>
      </c>
      <c r="O8" s="56">
        <f>($C$5*Params!K10)</f>
        <v/>
      </c>
      <c r="P8" s="56">
        <f>(O8*N8)</f>
        <v/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($B$5/5)</f>
        <v/>
      </c>
      <c r="O9" s="56">
        <f>($C$5*Params!K11)</f>
        <v/>
      </c>
      <c r="P9" s="56">
        <f>(O9*N9)</f>
        <v/>
      </c>
      <c r="R9" s="1" t="n"/>
      <c r="S9" s="56" t="n"/>
      <c r="T9" s="56" t="n"/>
      <c r="U9" s="57" t="n"/>
    </row>
    <row r="10">
      <c r="B10">
        <f>(SUM(B5:B9))</f>
        <v/>
      </c>
      <c r="C10" s="56" t="n"/>
      <c r="D10" s="56">
        <f>(SUM(D5:D9))</f>
        <v/>
      </c>
      <c r="O10" s="56" t="n"/>
      <c r="P10" s="56" t="n"/>
      <c r="R10" s="1" t="n"/>
      <c r="S10" s="56" t="n"/>
      <c r="T10" s="57" t="n"/>
    </row>
    <row r="11">
      <c r="O11" s="56" t="n"/>
      <c r="P11" s="56">
        <f>(SUM(P6:P9))</f>
        <v/>
      </c>
    </row>
    <row r="12"/>
    <row r="13"/>
    <row r="14"/>
    <row r="15"/>
    <row r="16"/>
    <row r="17"/>
    <row r="18"/>
    <row r="19"/>
    <row r="20"/>
    <row r="21">
      <c r="R21">
        <f>(SUM(R5:R20))</f>
        <v/>
      </c>
      <c r="T21" s="56">
        <f>(SUM(T5:T20))</f>
        <v/>
      </c>
    </row>
  </sheetData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73.50921738222502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0.00097776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0.4669702639908782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0.05368222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6.628884374783172e-05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4735.2968082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0.7403673471717522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0.30862262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0.6090078668929348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0.30775461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1.44833174821599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0.0973701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D7" sqref="D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8.201998251138967e-06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253.12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5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43.03255656220654</v>
      </c>
      <c r="M3" t="inlineStr">
        <is>
          <t>Objectif :</t>
        </is>
      </c>
      <c r="N3" s="24">
        <f>(INDEX(N5:N26,MATCH(MAX(O6:O8,O23:O24,O14:O15),O5:O26,0))/0.9)</f>
        <v/>
      </c>
      <c r="O3" s="57">
        <f>(MAX(O14:O15,O23:O24,O6:O8)*0.85)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(B41*J3)</f>
        <v/>
      </c>
      <c r="K4" s="4">
        <f>(J4/D41-1)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0.05844827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($S$15*Params!K10)</f>
        <v/>
      </c>
      <c r="P25" s="56">
        <f>(O25*N25)</f>
        <v/>
      </c>
      <c r="R25" s="24">
        <f>B39</f>
        <v/>
      </c>
      <c r="S25" s="56">
        <f>C39</f>
        <v/>
      </c>
      <c r="T25" s="56">
        <f>D39</f>
        <v/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C40" s="56" t="n"/>
      <c r="D40" s="56" t="n"/>
      <c r="E40" s="56" t="n"/>
      <c r="S40" s="56" t="n"/>
      <c r="T40" s="56" t="n"/>
    </row>
    <row r="41">
      <c r="B41" s="24">
        <f>(SUM(B5:B40))</f>
        <v/>
      </c>
      <c r="C41" s="56" t="n"/>
      <c r="D41" s="56">
        <f>(SUM(D5:D40))</f>
        <v/>
      </c>
      <c r="E41" s="56" t="n"/>
      <c r="F41" t="inlineStr">
        <is>
          <t>Moy</t>
        </is>
      </c>
      <c r="G41" s="56">
        <f>(D41/B41)</f>
        <v/>
      </c>
      <c r="R41" s="24">
        <f>(SUM(R5:R36))</f>
        <v/>
      </c>
      <c r="S41" s="56" t="n"/>
      <c r="T41" s="56">
        <f>(SUM(T5:T36))</f>
        <v/>
      </c>
      <c r="V41" t="inlineStr">
        <is>
          <t>Moy</t>
        </is>
      </c>
      <c r="W41" s="56">
        <f>(T41/R41)</f>
        <v/>
      </c>
    </row>
    <row r="42">
      <c r="M42" s="24" t="n"/>
      <c r="S42" s="56" t="n"/>
      <c r="T42" s="56" t="n"/>
    </row>
    <row r="43"/>
    <row r="44"/>
    <row r="45">
      <c r="N45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1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9 O16:O17 O25: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1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0.09669591042195343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0.21816438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4.928749259463769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0.00245831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0.6841006118558451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0.74204345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6"/>
  <sheetViews>
    <sheetView workbookViewId="0">
      <selection activeCell="O8" sqref="O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0.1366225246819111</v>
      </c>
      <c r="M3" t="inlineStr">
        <is>
          <t>Objectif :</t>
        </is>
      </c>
      <c r="N3" s="29">
        <f>(INDEX(N5:N28,MATCH(MAX(O6:O7),O5:O28,0))/0.9)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35">
        <f>($C$5*Params!K10)</f>
        <v/>
      </c>
      <c r="P8" s="56">
        <f>(O8*N8)</f>
        <v/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($B$5+$R$7)/5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C12" s="56" t="n"/>
      <c r="D12" s="56" t="n"/>
      <c r="F12" t="inlineStr">
        <is>
          <t>Moy</t>
        </is>
      </c>
      <c r="G12" s="56">
        <f>(D13/B13)</f>
        <v/>
      </c>
      <c r="O12" s="56" t="n"/>
      <c r="P12" s="56">
        <f>(SUM(P6:P9))</f>
        <v/>
      </c>
      <c r="R12" s="24" t="n"/>
      <c r="S12" s="56" t="n"/>
      <c r="T12" s="56" t="n"/>
    </row>
    <row r="13">
      <c r="B13" s="19">
        <f>(SUM(B5:B12))</f>
        <v/>
      </c>
      <c r="C13" s="56" t="n"/>
      <c r="D13" s="56">
        <f>(SUM(D5:D12))</f>
        <v/>
      </c>
      <c r="O13" s="56" t="n"/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  <c r="V23" s="57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R32" s="24">
        <f>(SUM(R5:R30))</f>
        <v/>
      </c>
      <c r="S32" s="56" t="n"/>
      <c r="T32" s="56">
        <f>(SUM(T5:T30))</f>
        <v/>
      </c>
      <c r="V32" t="inlineStr">
        <is>
          <t>Moy</t>
        </is>
      </c>
      <c r="W32" s="56">
        <f>(T32/R32)</f>
        <v/>
      </c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</sheetData>
  <conditionalFormatting sqref="C5 C9:C10 G12 O8: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2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0.7363076421049571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0.00377689048606394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M34" sqref="M34"/>
    </sheetView>
  </sheetViews>
  <sheetFormatPr baseColWidth="10" defaultColWidth="9.140625" defaultRowHeight="15"/>
  <sheetData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0.2574621217302732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P74"/>
  <sheetViews>
    <sheetView topLeftCell="A7" workbookViewId="0">
      <selection activeCell="L46" sqref="L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691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0.002690660418516552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24.8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6.6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5.15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0.19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0.3510022996962263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0.66402587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R6" sqref="R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0.1238633405605392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0.55024309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2023-11-07T23:22:14Z</dcterms:modified>
  <cp:lastModifiedBy>Tiko</cp:lastModifiedBy>
</cp:coreProperties>
</file>