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5"/>
  <c r="C32"/>
  <c r="C27" l="1"/>
  <c r="C40" l="1"/>
  <c r="C20"/>
  <c r="C12"/>
  <c r="C13"/>
  <c r="C14" l="1"/>
  <c r="C7" l="1"/>
  <c r="Q3" s="1"/>
  <c r="N9" l="1"/>
  <c r="D37"/>
  <c r="D35"/>
  <c r="D31"/>
  <c r="D20"/>
  <c r="D17"/>
  <c r="D33"/>
  <c r="D12"/>
  <c r="D46"/>
  <c r="D40"/>
  <c r="D26"/>
  <c r="D43"/>
  <c r="D48"/>
  <c r="D38"/>
  <c r="D19"/>
  <c r="D24"/>
  <c r="D32"/>
  <c r="D28"/>
  <c r="D41"/>
  <c r="D15"/>
  <c r="D22"/>
  <c r="M9"/>
  <c r="D7"/>
  <c r="E7" s="1"/>
  <c r="D27"/>
  <c r="D30"/>
  <c r="D50"/>
  <c r="D47"/>
  <c r="D23"/>
  <c r="D18"/>
  <c r="D21"/>
  <c r="D34"/>
  <c r="D44"/>
  <c r="D39"/>
  <c r="D16"/>
  <c r="D36"/>
  <c r="N8"/>
  <c r="D49"/>
  <c r="D25"/>
  <c r="M8"/>
  <c r="D29"/>
  <c r="D45"/>
  <c r="D42"/>
  <c r="D13"/>
  <c r="D14"/>
  <c r="N10" l="1"/>
  <c r="M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<sst xmlns="http://schemas.openxmlformats.org/spreadsheetml/2006/main" count="97" uniqueCount="60">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</sst>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890.64782180075133</c:v>
                </c:pt>
                <c:pt idx="1">
                  <c:v>825.37072726221356</c:v>
                </c:pt>
                <c:pt idx="2">
                  <c:v>190.43819313533254</c:v>
                </c:pt>
                <c:pt idx="3">
                  <c:v>603.0051637450166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890.64782180075133</v>
          </cell>
        </row>
      </sheetData>
      <sheetData sheetId="1">
        <row r="4">
          <cell r="J4">
            <v>825.37072726221356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0.765680613555768</v>
          </cell>
        </row>
      </sheetData>
      <sheetData sheetId="4">
        <row r="46">
          <cell r="M46">
            <v>70.349999999999994</v>
          </cell>
          <cell r="O46">
            <v>1.5066281192541364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27.143523812707965</v>
          </cell>
        </row>
      </sheetData>
      <sheetData sheetId="8">
        <row r="4">
          <cell r="J4">
            <v>6.6231183661109876</v>
          </cell>
        </row>
      </sheetData>
      <sheetData sheetId="9">
        <row r="4">
          <cell r="J4">
            <v>11.858105432710285</v>
          </cell>
        </row>
      </sheetData>
      <sheetData sheetId="10">
        <row r="4">
          <cell r="J4">
            <v>9.1810617393707741</v>
          </cell>
        </row>
      </sheetData>
      <sheetData sheetId="11">
        <row r="4">
          <cell r="J4">
            <v>26.598430484764648</v>
          </cell>
        </row>
      </sheetData>
      <sheetData sheetId="12">
        <row r="4">
          <cell r="J4">
            <v>1.5908596451707575</v>
          </cell>
        </row>
      </sheetData>
      <sheetData sheetId="13">
        <row r="4">
          <cell r="J4">
            <v>129.98166983294436</v>
          </cell>
        </row>
      </sheetData>
      <sheetData sheetId="14">
        <row r="4">
          <cell r="J4">
            <v>3.9068177392206187</v>
          </cell>
        </row>
      </sheetData>
      <sheetData sheetId="15">
        <row r="4">
          <cell r="J4">
            <v>25.80276184114107</v>
          </cell>
        </row>
      </sheetData>
      <sheetData sheetId="16">
        <row r="4">
          <cell r="J4">
            <v>3.1917937417195317</v>
          </cell>
        </row>
      </sheetData>
      <sheetData sheetId="17">
        <row r="4">
          <cell r="J4">
            <v>5.6075626424730718</v>
          </cell>
        </row>
      </sheetData>
      <sheetData sheetId="18">
        <row r="4">
          <cell r="J4">
            <v>7.5621350002534005</v>
          </cell>
        </row>
      </sheetData>
      <sheetData sheetId="19">
        <row r="4">
          <cell r="J4">
            <v>9.8147534854963645</v>
          </cell>
        </row>
      </sheetData>
      <sheetData sheetId="20">
        <row r="4">
          <cell r="J4">
            <v>11.077855153379717</v>
          </cell>
        </row>
      </sheetData>
      <sheetData sheetId="21">
        <row r="4">
          <cell r="J4">
            <v>1.3126149136974141</v>
          </cell>
        </row>
      </sheetData>
      <sheetData sheetId="22">
        <row r="4">
          <cell r="J4">
            <v>21.80782771405979</v>
          </cell>
        </row>
      </sheetData>
      <sheetData sheetId="23">
        <row r="4">
          <cell r="J4">
            <v>27.495679478388539</v>
          </cell>
        </row>
      </sheetData>
      <sheetData sheetId="24">
        <row r="4">
          <cell r="J4">
            <v>21.573903900005259</v>
          </cell>
        </row>
      </sheetData>
      <sheetData sheetId="25">
        <row r="4">
          <cell r="J4">
            <v>23.835344525407368</v>
          </cell>
        </row>
      </sheetData>
      <sheetData sheetId="26">
        <row r="4">
          <cell r="J4">
            <v>3.3182436865977345</v>
          </cell>
        </row>
      </sheetData>
      <sheetData sheetId="27">
        <row r="4">
          <cell r="J4">
            <v>190.43819313533254</v>
          </cell>
        </row>
      </sheetData>
      <sheetData sheetId="28">
        <row r="4">
          <cell r="J4">
            <v>0.83179494666022069</v>
          </cell>
        </row>
      </sheetData>
      <sheetData sheetId="29">
        <row r="4">
          <cell r="J4">
            <v>7.8596748466344097</v>
          </cell>
        </row>
      </sheetData>
      <sheetData sheetId="30">
        <row r="4">
          <cell r="J4">
            <v>24.22493774994803</v>
          </cell>
        </row>
      </sheetData>
      <sheetData sheetId="31">
        <row r="4">
          <cell r="J4">
            <v>5.125324094545963</v>
          </cell>
        </row>
      </sheetData>
      <sheetData sheetId="32">
        <row r="4">
          <cell r="J4">
            <v>1.9052193896573426</v>
          </cell>
        </row>
      </sheetData>
      <sheetData sheetId="33">
        <row r="4">
          <cell r="J4">
            <v>2.8055402150263484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21" sqref="T2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16.97</v>
      </c>
      <c r="M2" t="s">
        <v>7</v>
      </c>
      <c r="N2" s="9">
        <f>15.33-2.69</f>
        <v>12.64</v>
      </c>
      <c r="P2" t="s">
        <v>8</v>
      </c>
      <c r="Q2" s="10">
        <f>N2+K2+H2</f>
        <v>43.15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1.7031690872552342E-2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2533.5123989091994</v>
      </c>
      <c r="D7" s="20">
        <f>(C7*[1]Feuil1!$K$2-C4)/C4</f>
        <v>-3.6968971174865743E-2</v>
      </c>
      <c r="E7" s="31">
        <f>C7-C7/(1+D7)</f>
        <v>-97.256831860031525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890.64782180075133</v>
      </c>
    </row>
    <row r="9" spans="2:20">
      <c r="M9" s="17" t="str">
        <f>IF(C13&gt;C7*[2]Params!F8,B13,"Others")</f>
        <v>BTC</v>
      </c>
      <c r="N9" s="18">
        <f>IF(C13&gt;C7*0.1,C13,C7)</f>
        <v>825.37072726221356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190.43819313533254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603.0051637450166</v>
      </c>
    </row>
    <row r="12" spans="2:20">
      <c r="B12" s="7" t="s">
        <v>19</v>
      </c>
      <c r="C12" s="1">
        <f>[2]ETH!J4</f>
        <v>890.64782180075133</v>
      </c>
      <c r="D12" s="20">
        <f>C12/$C$7</f>
        <v>0.35154665995880607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825.37072726221356</v>
      </c>
      <c r="D13" s="20">
        <f t="shared" ref="D13:D50" si="0">C13/$C$7</f>
        <v>0.32578120699846425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190.43819313533254</v>
      </c>
      <c r="D14" s="20">
        <f t="shared" si="0"/>
        <v>7.516765784028745E-2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129.98166983294436</v>
      </c>
      <c r="D15" s="20">
        <f t="shared" si="0"/>
        <v>5.1304927455222957E-2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2.7767774110870388E-2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2.7294123379768123E-2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26.598430484764648</v>
      </c>
      <c r="D18" s="20">
        <f>C18/$C$7</f>
        <v>1.0498638371067997E-2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27.495679478388539</v>
      </c>
      <c r="D19" s="20">
        <f>C19/$C$7</f>
        <v>1.0852790572576937E-2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25.80276184114107</v>
      </c>
      <c r="D20" s="20">
        <f t="shared" si="0"/>
        <v>1.0184580842095114E-2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27.143523812707965</v>
      </c>
      <c r="D21" s="20">
        <f t="shared" si="0"/>
        <v>1.0713791582150762E-2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23.835344525407368</v>
      </c>
      <c r="D22" s="20">
        <f t="shared" si="0"/>
        <v>9.408023633778009E-3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21.80782771405979</v>
      </c>
      <c r="D23" s="20">
        <f t="shared" si="0"/>
        <v>8.6077446170972453E-3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21.573903900005259</v>
      </c>
      <c r="D24" s="20">
        <f t="shared" si="0"/>
        <v>8.5154127958062785E-3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5.13121625360789E-3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24.22493774994803</v>
      </c>
      <c r="D26" s="20">
        <f t="shared" si="0"/>
        <v>9.5617995634748217E-3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11.858105432710285</v>
      </c>
      <c r="D27" s="20">
        <f t="shared" si="0"/>
        <v>4.6805002564091567E-3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6.6982107556712222E-3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4.9891210342772104E-3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5.3443590826039097E-3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11.077855153379717</v>
      </c>
      <c r="D31" s="20">
        <f t="shared" si="0"/>
        <v>4.3725284937027641E-3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9.1810617393707741</v>
      </c>
      <c r="D32" s="20">
        <f t="shared" si="0"/>
        <v>3.6238471709566802E-3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7.8596748466344097</v>
      </c>
      <c r="D33" s="20">
        <f t="shared" si="0"/>
        <v>3.102283947778737E-3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9.8147534854963645</v>
      </c>
      <c r="D34" s="20">
        <f t="shared" si="0"/>
        <v>3.8739709699948948E-3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7.5621350002534005</v>
      </c>
      <c r="D35" s="20">
        <f t="shared" si="0"/>
        <v>2.9848423096367196E-3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6.6231183661109876</v>
      </c>
      <c r="D36" s="20">
        <f t="shared" si="0"/>
        <v>2.6142040469044332E-3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5.6075626424730718</v>
      </c>
      <c r="D37" s="20">
        <f t="shared" si="0"/>
        <v>2.2133551210909413E-3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2.1314282899602007E-3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3.9068177392206187</v>
      </c>
      <c r="D39" s="20">
        <f t="shared" si="0"/>
        <v>1.5420558987209591E-3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5.125324094545963</v>
      </c>
      <c r="D40" s="20">
        <f t="shared" si="0"/>
        <v>2.023011253764799E-3</v>
      </c>
    </row>
    <row r="41" spans="2:14">
      <c r="B41" s="22" t="s">
        <v>56</v>
      </c>
      <c r="C41" s="9">
        <f>[2]SHIB!$J$4</f>
        <v>3.3182436865977345</v>
      </c>
      <c r="D41" s="20">
        <f t="shared" si="0"/>
        <v>1.3097404567770816E-3</v>
      </c>
    </row>
    <row r="42" spans="2:14">
      <c r="B42" s="22" t="s">
        <v>33</v>
      </c>
      <c r="C42" s="1">
        <f>[2]EGLD!$J$4</f>
        <v>3.1917937417195317</v>
      </c>
      <c r="D42" s="20">
        <f t="shared" si="0"/>
        <v>1.2598295327442466E-3</v>
      </c>
    </row>
    <row r="43" spans="2:14">
      <c r="B43" s="22" t="s">
        <v>50</v>
      </c>
      <c r="C43" s="9">
        <f>[2]KAVA!$J$4</f>
        <v>1.9052193896573426</v>
      </c>
      <c r="D43" s="20">
        <f t="shared" si="0"/>
        <v>7.5200713068451232E-4</v>
      </c>
    </row>
    <row r="44" spans="2:14">
      <c r="B44" s="22" t="s">
        <v>36</v>
      </c>
      <c r="C44" s="9">
        <f>[2]AMP!$J$4</f>
        <v>1.5908596451707575</v>
      </c>
      <c r="D44" s="20">
        <f t="shared" si="0"/>
        <v>6.2792652834685163E-4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6.6973960764137258E-4</v>
      </c>
    </row>
    <row r="46" spans="2:14">
      <c r="B46" s="22" t="s">
        <v>40</v>
      </c>
      <c r="C46" s="9">
        <f>[2]SHPING!$J$4</f>
        <v>2.8055402150263484</v>
      </c>
      <c r="D46" s="20">
        <f t="shared" si="0"/>
        <v>1.1073718116533671E-3</v>
      </c>
    </row>
    <row r="47" spans="2:14">
      <c r="B47" s="22" t="s">
        <v>23</v>
      </c>
      <c r="C47" s="9">
        <f>[2]LUNA!J4</f>
        <v>1.3126149136974141</v>
      </c>
      <c r="D47" s="20">
        <f t="shared" si="0"/>
        <v>5.1810084460709917E-4</v>
      </c>
    </row>
    <row r="48" spans="2:14">
      <c r="B48" s="7" t="s">
        <v>28</v>
      </c>
      <c r="C48" s="1">
        <f>[2]ATLAS!O46</f>
        <v>1.5066281192541364</v>
      </c>
      <c r="D48" s="20">
        <f t="shared" si="0"/>
        <v>5.9467959181996237E-4</v>
      </c>
    </row>
    <row r="49" spans="2:4">
      <c r="B49" s="7" t="s">
        <v>25</v>
      </c>
      <c r="C49" s="1">
        <f>[2]POLIS!J4</f>
        <v>0.765680613555768</v>
      </c>
      <c r="D49" s="20">
        <f t="shared" si="0"/>
        <v>3.0222098533460142E-4</v>
      </c>
    </row>
    <row r="50" spans="2:4">
      <c r="B50" s="22" t="s">
        <v>43</v>
      </c>
      <c r="C50" s="9">
        <f>[2]TRX!$J$4</f>
        <v>0.83179494666022069</v>
      </c>
      <c r="D50" s="20">
        <f t="shared" si="0"/>
        <v>3.2831690384398711E-4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2023-10-02T10:06:57Z</dcterms:modified>
</cp:coreProperties>
</file>