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2" l="1"/>
  <c r="C24"/>
  <c r="C42" l="1"/>
  <c r="C17" l="1"/>
  <c r="C37" l="1"/>
  <c r="C35"/>
  <c r="C36" l="1"/>
  <c r="C25" l="1"/>
  <c r="C34" l="1"/>
  <c r="C50" l="1"/>
  <c r="C28" l="1"/>
  <c r="C19"/>
  <c r="C49" l="1"/>
  <c r="C20" l="1"/>
  <c r="C13" l="1"/>
  <c r="C15"/>
  <c r="C39" l="1"/>
  <c r="C14"/>
  <c r="C40" l="1"/>
  <c r="C21"/>
  <c r="C31"/>
  <c r="C27"/>
  <c r="C33"/>
  <c r="C22"/>
  <c r="C12"/>
  <c r="C26"/>
  <c r="C7" l="1"/>
  <c r="D13" l="1"/>
  <c r="N9"/>
  <c r="D15"/>
  <c r="D48"/>
  <c r="D7"/>
  <c r="E7" s="1"/>
  <c r="D17"/>
  <c r="D41"/>
  <c r="D21"/>
  <c r="D23"/>
  <c r="D19"/>
  <c r="D47"/>
  <c r="D36"/>
  <c r="D31"/>
  <c r="D43"/>
  <c r="D50"/>
  <c r="D39"/>
  <c r="D16"/>
  <c r="D26"/>
  <c r="D46"/>
  <c r="D38"/>
  <c r="D40"/>
  <c r="D27"/>
  <c r="D45"/>
  <c r="M9"/>
  <c r="D42"/>
  <c r="D25"/>
  <c r="Q3"/>
  <c r="D35"/>
  <c r="D20"/>
  <c r="D24"/>
  <c r="D33"/>
  <c r="D12"/>
  <c r="D28"/>
  <c r="D14"/>
  <c r="D49"/>
  <c r="D44"/>
  <c r="N8"/>
  <c r="D32"/>
  <c r="D18"/>
  <c r="D30"/>
  <c r="D37"/>
  <c r="D34"/>
  <c r="D29"/>
  <c r="M8"/>
  <c r="D22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<sst xmlns="http://schemas.openxmlformats.org/spreadsheetml/2006/main" count="92" uniqueCount="59">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</sst>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939.75667764153889</c:v>
                </c:pt>
                <c:pt idx="1">
                  <c:v>792.16060512307172</c:v>
                </c:pt>
                <c:pt idx="2">
                  <c:v>845.54911011644492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939.75667764153889</v>
          </cell>
        </row>
      </sheetData>
      <sheetData sheetId="1">
        <row r="4">
          <cell r="J4">
            <v>792.16060512307172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0.94930708536204822</v>
          </cell>
        </row>
      </sheetData>
      <sheetData sheetId="4">
        <row r="46">
          <cell r="M46">
            <v>76.27000000000001</v>
          </cell>
          <cell r="O46">
            <v>0.63125173162290338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30.444519420638631</v>
          </cell>
        </row>
      </sheetData>
      <sheetData sheetId="8">
        <row r="4">
          <cell r="J4">
            <v>9.5220449518108516</v>
          </cell>
        </row>
      </sheetData>
      <sheetData sheetId="9">
        <row r="4">
          <cell r="J4">
            <v>22.540171525004776</v>
          </cell>
        </row>
      </sheetData>
      <sheetData sheetId="10">
        <row r="4">
          <cell r="J4">
            <v>13.073508092523586</v>
          </cell>
        </row>
      </sheetData>
      <sheetData sheetId="11">
        <row r="4">
          <cell r="J4">
            <v>30.276484843604937</v>
          </cell>
        </row>
      </sheetData>
      <sheetData sheetId="12">
        <row r="4">
          <cell r="J4">
            <v>2.580812591570866</v>
          </cell>
        </row>
      </sheetData>
      <sheetData sheetId="13">
        <row r="4">
          <cell r="J4">
            <v>152.05293070386836</v>
          </cell>
        </row>
      </sheetData>
      <sheetData sheetId="14">
        <row r="4">
          <cell r="J4">
            <v>4.4452566405927199</v>
          </cell>
        </row>
      </sheetData>
      <sheetData sheetId="15">
        <row r="4">
          <cell r="J4">
            <v>26.374426316111112</v>
          </cell>
        </row>
      </sheetData>
      <sheetData sheetId="16">
        <row r="4">
          <cell r="J4">
            <v>4.5402425607266359</v>
          </cell>
        </row>
      </sheetData>
      <sheetData sheetId="17">
        <row r="4">
          <cell r="J4">
            <v>5.7556270020271905</v>
          </cell>
        </row>
      </sheetData>
      <sheetData sheetId="18">
        <row r="4">
          <cell r="J4">
            <v>8.5381628415978632</v>
          </cell>
        </row>
      </sheetData>
      <sheetData sheetId="19">
        <row r="4">
          <cell r="J4">
            <v>5.9550421807900742</v>
          </cell>
        </row>
      </sheetData>
      <sheetData sheetId="20">
        <row r="4">
          <cell r="J4">
            <v>11.284855819427953</v>
          </cell>
        </row>
      </sheetData>
      <sheetData sheetId="21">
        <row r="4">
          <cell r="J4">
            <v>1.4065550158772193</v>
          </cell>
        </row>
      </sheetData>
      <sheetData sheetId="22">
        <row r="4">
          <cell r="J4">
            <v>29.315629416583498</v>
          </cell>
        </row>
      </sheetData>
      <sheetData sheetId="23">
        <row r="4">
          <cell r="J4">
            <v>37.896662770315359</v>
          </cell>
        </row>
      </sheetData>
      <sheetData sheetId="24">
        <row r="4">
          <cell r="J4">
            <v>30.304218307914621</v>
          </cell>
        </row>
      </sheetData>
      <sheetData sheetId="25">
        <row r="4">
          <cell r="J4">
            <v>27.532927402325203</v>
          </cell>
        </row>
      </sheetData>
      <sheetData sheetId="26">
        <row r="4">
          <cell r="J4">
            <v>3.8275964797836481</v>
          </cell>
        </row>
      </sheetData>
      <sheetData sheetId="27">
        <row r="4">
          <cell r="J4">
            <v>141.18437548931212</v>
          </cell>
        </row>
      </sheetData>
      <sheetData sheetId="28">
        <row r="4">
          <cell r="J4">
            <v>0.70570483359802927</v>
          </cell>
        </row>
      </sheetData>
      <sheetData sheetId="29">
        <row r="4">
          <cell r="J4">
            <v>7.4241655248842751</v>
          </cell>
        </row>
      </sheetData>
      <sheetData sheetId="30">
        <row r="4">
          <cell r="J4">
            <v>22.603114946977808</v>
          </cell>
        </row>
      </sheetData>
      <sheetData sheetId="31">
        <row r="4">
          <cell r="J4">
            <v>3.3724202902618354</v>
          </cell>
        </row>
      </sheetData>
      <sheetData sheetId="32">
        <row r="4">
          <cell r="J4">
            <v>3.2201511876139177</v>
          </cell>
        </row>
      </sheetData>
      <sheetData sheetId="33">
        <row r="4">
          <cell r="J4">
            <v>2.1634283248680659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2.3458522695696354E-2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2602.4656706622063</v>
      </c>
      <c r="D7" s="20">
        <f>(C7*[1]Feuil1!$K$2-C4)/C4</f>
        <v>6.1997838400988235E-2</v>
      </c>
      <c r="E7" s="32">
        <f>C7-C7/(1+D7)</f>
        <v>151.92803625360466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939.75667764153889</v>
      </c>
    </row>
    <row r="9" spans="2:20">
      <c r="M9" s="17" t="str">
        <f>IF(C13&gt;C7*[2]Params!F8,B13,"Others")</f>
        <v>BTC</v>
      </c>
      <c r="N9" s="18">
        <f>IF(C13&gt;C7*0.1,C13,C7)</f>
        <v>792.16060512307172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845.54911011644492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939.75667764153889</v>
      </c>
      <c r="D12" s="30">
        <f>C12/$C$7</f>
        <v>0.36110242998994663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792.16060512307172</v>
      </c>
      <c r="D13" s="30">
        <f t="shared" ref="D13:D50" si="0">C13/$C$7</f>
        <v>0.30438849359403991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152.05293070386836</v>
      </c>
      <c r="D14" s="30">
        <f t="shared" si="0"/>
        <v>5.8426488548138263E-2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141.18437548931212</v>
      </c>
      <c r="D15" s="30">
        <f t="shared" si="0"/>
        <v>5.4250235490479019E-2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2.9306822702715171E-2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2.5441257783489851E-2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5.1182231336064773E-3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37.896662770315359</v>
      </c>
      <c r="D19" s="30">
        <f>C19/$C$7</f>
        <v>1.4561830035849203E-2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30.304218307914621</v>
      </c>
      <c r="D20" s="30">
        <f t="shared" si="0"/>
        <v>1.1644425764972188E-2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30.276484843604937</v>
      </c>
      <c r="D21" s="30">
        <f t="shared" si="0"/>
        <v>1.1633769153965816E-2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30.444519420638631</v>
      </c>
      <c r="D22" s="30">
        <f t="shared" si="0"/>
        <v>1.1698336605874196E-2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1.1669702445017169E-2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29.315629416583498</v>
      </c>
      <c r="D24" s="30">
        <f t="shared" si="0"/>
        <v>1.1264559508723139E-2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27.532927402325203</v>
      </c>
      <c r="D25" s="30">
        <f t="shared" si="0"/>
        <v>1.0579554501988629E-2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26.374426316111112</v>
      </c>
      <c r="D26" s="30">
        <f t="shared" si="0"/>
        <v>1.0134399317321272E-2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22.540171525004776</v>
      </c>
      <c r="D27" s="30">
        <f t="shared" si="0"/>
        <v>8.6610831332385469E-3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22.603114946977808</v>
      </c>
      <c r="D28" s="30">
        <f t="shared" si="0"/>
        <v>8.6852692051943067E-3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7.6850197201298459E-3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6.670597117072706E-3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13.073508092523586</v>
      </c>
      <c r="D31" s="30">
        <f t="shared" si="0"/>
        <v>5.0235083751160436E-3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11.284855819427953</v>
      </c>
      <c r="D32" s="30">
        <f t="shared" si="0"/>
        <v>4.3362169755562932E-3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9.5220449518108516</v>
      </c>
      <c r="D33" s="30">
        <f t="shared" si="0"/>
        <v>3.6588551615314622E-3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8.5381628415978632</v>
      </c>
      <c r="D34" s="30">
        <f t="shared" si="0"/>
        <v>3.2807974905679728E-3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7.4241655248842751</v>
      </c>
      <c r="D35" s="30">
        <f t="shared" si="0"/>
        <v>2.85274292321219E-3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5.9550421807900742</v>
      </c>
      <c r="D36" s="30">
        <f t="shared" si="0"/>
        <v>2.2882308296788383E-3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5.7556270020271905</v>
      </c>
      <c r="D37" s="30">
        <f t="shared" si="0"/>
        <v>2.2116053506145393E-3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2.0749553244350585E-3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4.5402425607266359</v>
      </c>
      <c r="D39" s="30">
        <f t="shared" si="0"/>
        <v>1.7445926806678512E-3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4.4452566405927199</v>
      </c>
      <c r="D40" s="30">
        <f t="shared" si="0"/>
        <v>1.7080942471996601E-3</v>
      </c>
    </row>
    <row r="41" spans="2:14">
      <c r="B41" s="22" t="s">
        <v>56</v>
      </c>
      <c r="C41" s="9">
        <f>[2]SHIB!$J$4</f>
        <v>3.8275964797836481</v>
      </c>
      <c r="D41" s="30">
        <f t="shared" si="0"/>
        <v>1.4707577213918456E-3</v>
      </c>
    </row>
    <row r="42" spans="2:14">
      <c r="B42" s="22" t="s">
        <v>50</v>
      </c>
      <c r="C42" s="9">
        <f>[2]KAVA!$J$4</f>
        <v>3.2201511876139177</v>
      </c>
      <c r="D42" s="30">
        <f t="shared" si="0"/>
        <v>1.237346268930625E-3</v>
      </c>
    </row>
    <row r="43" spans="2:14">
      <c r="B43" s="22" t="s">
        <v>37</v>
      </c>
      <c r="C43" s="9">
        <f>[2]GRT!$J$4</f>
        <v>3.3724202902618354</v>
      </c>
      <c r="D43" s="30">
        <f t="shared" si="0"/>
        <v>1.2958558217614111E-3</v>
      </c>
    </row>
    <row r="44" spans="2:14">
      <c r="B44" s="22" t="s">
        <v>36</v>
      </c>
      <c r="C44" s="9">
        <f>[2]AMP!$J$4</f>
        <v>2.580812591570866</v>
      </c>
      <c r="D44" s="30">
        <f t="shared" si="0"/>
        <v>9.9167978300907585E-4</v>
      </c>
    </row>
    <row r="45" spans="2:14">
      <c r="B45" s="22" t="s">
        <v>40</v>
      </c>
      <c r="C45" s="9">
        <f>[2]SHPING!$J$4</f>
        <v>2.1634283248680659</v>
      </c>
      <c r="D45" s="30">
        <f t="shared" si="0"/>
        <v>8.3129946698492824E-4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6.5199461384950566E-4</v>
      </c>
    </row>
    <row r="47" spans="2:14">
      <c r="B47" s="22" t="s">
        <v>23</v>
      </c>
      <c r="C47" s="9">
        <f>[2]LUNA!J4</f>
        <v>1.4065550158772193</v>
      </c>
      <c r="D47" s="30">
        <f t="shared" si="0"/>
        <v>5.4047015172319893E-4</v>
      </c>
    </row>
    <row r="48" spans="2:14">
      <c r="B48" s="7" t="s">
        <v>25</v>
      </c>
      <c r="C48" s="1">
        <f>[2]POLIS!J4</f>
        <v>0.94930708536204822</v>
      </c>
      <c r="D48" s="30">
        <f t="shared" si="0"/>
        <v>3.6477218357331635E-4</v>
      </c>
    </row>
    <row r="49" spans="2:4">
      <c r="B49" s="22" t="s">
        <v>43</v>
      </c>
      <c r="C49" s="9">
        <f>[2]TRX!$J$4</f>
        <v>0.70570483359802927</v>
      </c>
      <c r="D49" s="30">
        <f t="shared" si="0"/>
        <v>2.7116777813959031E-4</v>
      </c>
    </row>
    <row r="50" spans="2:4">
      <c r="B50" s="7" t="s">
        <v>28</v>
      </c>
      <c r="C50" s="1">
        <f>[2]ATLAS!O46</f>
        <v>0.63125173162290338</v>
      </c>
      <c r="D50" s="30">
        <f t="shared" si="0"/>
        <v>2.4255910029440626E-4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2023-05-30T18:48:18Z</dcterms:modified>
</cp:coreProperties>
</file>