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5" l="1"/>
  <c r="C49"/>
  <c r="C41"/>
  <c r="C39"/>
  <c r="C40"/>
  <c r="C31"/>
  <c r="C33" l="1"/>
  <c r="C50" l="1"/>
  <c r="C25" l="1"/>
  <c r="C23"/>
  <c r="C14"/>
  <c r="C22"/>
  <c r="C36" l="1"/>
  <c r="C34"/>
  <c r="C38"/>
  <c r="C21"/>
  <c r="C27"/>
  <c r="C24"/>
  <c r="C15"/>
  <c r="C18"/>
  <c r="C13" l="1"/>
  <c r="C26" l="1"/>
  <c r="C32"/>
  <c r="C12" l="1"/>
  <c r="C7" l="1"/>
  <c r="D12" s="1"/>
  <c r="D32" l="1"/>
  <c r="D30"/>
  <c r="M9"/>
  <c r="D20"/>
  <c r="D35"/>
  <c r="Q3"/>
  <c r="D50"/>
  <c r="D19"/>
  <c r="D39"/>
  <c r="D28"/>
  <c r="D15"/>
  <c r="D38"/>
  <c r="D44"/>
  <c r="D24"/>
  <c r="D18"/>
  <c r="D23"/>
  <c r="D16"/>
  <c r="D43"/>
  <c r="D33"/>
  <c r="D22"/>
  <c r="D14"/>
  <c r="D47"/>
  <c r="D17"/>
  <c r="D7"/>
  <c r="E7" s="1"/>
  <c r="D46"/>
  <c r="D34"/>
  <c r="D27"/>
  <c r="D26"/>
  <c r="D42"/>
  <c r="D49"/>
  <c r="D13"/>
  <c r="D37"/>
  <c r="D41"/>
  <c r="D45"/>
  <c r="D36"/>
  <c r="D48"/>
  <c r="D29"/>
  <c r="D21"/>
  <c r="D31"/>
  <c r="N9"/>
  <c r="D25"/>
  <c r="D40"/>
  <c r="M8"/>
  <c r="N8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N20" l="1"/>
  <c r="M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<sst xmlns="http://schemas.openxmlformats.org/spreadsheetml/2006/main" count="95" uniqueCount="60">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</sst>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942.07172315030994</c:v>
                </c:pt>
                <c:pt idx="1">
                  <c:v>879.68241490287005</c:v>
                </c:pt>
                <c:pt idx="2">
                  <c:v>778.76080983377676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942.07172315030994</v>
          </cell>
        </row>
      </sheetData>
      <sheetData sheetId="1">
        <row r="4">
          <cell r="J4">
            <v>879.68241490287005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0.93257261016013515</v>
          </cell>
        </row>
      </sheetData>
      <sheetData sheetId="4">
        <row r="46">
          <cell r="M46">
            <v>76.27000000000001</v>
          </cell>
          <cell r="O46">
            <v>0.5890318005737587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26.687644940775023</v>
          </cell>
        </row>
      </sheetData>
      <sheetData sheetId="8">
        <row r="4">
          <cell r="J4">
            <v>8.4458899207612816</v>
          </cell>
        </row>
      </sheetData>
      <sheetData sheetId="9">
        <row r="4">
          <cell r="J4">
            <v>17.801792293382462</v>
          </cell>
        </row>
      </sheetData>
      <sheetData sheetId="10">
        <row r="4">
          <cell r="J4">
            <v>11.273997543888468</v>
          </cell>
        </row>
      </sheetData>
      <sheetData sheetId="11">
        <row r="4">
          <cell r="J4">
            <v>31.598079647208309</v>
          </cell>
        </row>
      </sheetData>
      <sheetData sheetId="12">
        <row r="4">
          <cell r="J4">
            <v>2.050517657534324</v>
          </cell>
        </row>
      </sheetData>
      <sheetData sheetId="13">
        <row r="4">
          <cell r="J4">
            <v>126.65348666140564</v>
          </cell>
        </row>
      </sheetData>
      <sheetData sheetId="14">
        <row r="4">
          <cell r="J4">
            <v>4.1700896077630754</v>
          </cell>
        </row>
      </sheetData>
      <sheetData sheetId="15">
        <row r="4">
          <cell r="J4">
            <v>27.466287864526748</v>
          </cell>
        </row>
      </sheetData>
      <sheetData sheetId="16">
        <row r="4">
          <cell r="J4">
            <v>4.119360719867605</v>
          </cell>
        </row>
      </sheetData>
      <sheetData sheetId="17">
        <row r="4">
          <cell r="J4">
            <v>5.7907874876581795</v>
          </cell>
        </row>
      </sheetData>
      <sheetData sheetId="18">
        <row r="4">
          <cell r="J4">
            <v>7.8114487935056367</v>
          </cell>
        </row>
      </sheetData>
      <sheetData sheetId="19">
        <row r="4">
          <cell r="J4">
            <v>6.2983281962041433</v>
          </cell>
        </row>
      </sheetData>
      <sheetData sheetId="20">
        <row r="4">
          <cell r="J4">
            <v>11.431630960778975</v>
          </cell>
        </row>
      </sheetData>
      <sheetData sheetId="21">
        <row r="4">
          <cell r="J4">
            <v>1.2871001210913977</v>
          </cell>
        </row>
      </sheetData>
      <sheetData sheetId="22">
        <row r="4">
          <cell r="J4">
            <v>31.669580174947694</v>
          </cell>
        </row>
      </sheetData>
      <sheetData sheetId="23">
        <row r="4">
          <cell r="J4">
            <v>30.21088131684245</v>
          </cell>
        </row>
      </sheetData>
      <sheetData sheetId="24">
        <row r="4">
          <cell r="J4">
            <v>26.068977479629162</v>
          </cell>
        </row>
      </sheetData>
      <sheetData sheetId="25">
        <row r="4">
          <cell r="J4">
            <v>26.270562897295694</v>
          </cell>
        </row>
      </sheetData>
      <sheetData sheetId="26">
        <row r="4">
          <cell r="J4">
            <v>3.5045888202077782</v>
          </cell>
        </row>
      </sheetData>
      <sheetData sheetId="27">
        <row r="4">
          <cell r="J4">
            <v>127.09854514963574</v>
          </cell>
        </row>
      </sheetData>
      <sheetData sheetId="28">
        <row r="4">
          <cell r="J4">
            <v>0.66917260964768388</v>
          </cell>
        </row>
      </sheetData>
      <sheetData sheetId="29">
        <row r="4">
          <cell r="J4">
            <v>6.9613285632456297</v>
          </cell>
        </row>
      </sheetData>
      <sheetData sheetId="30">
        <row r="4">
          <cell r="J4">
            <v>21.366199222217773</v>
          </cell>
        </row>
      </sheetData>
      <sheetData sheetId="31">
        <row r="4">
          <cell r="J4">
            <v>4.5658223939236935</v>
          </cell>
        </row>
      </sheetData>
      <sheetData sheetId="32">
        <row r="4">
          <cell r="J4">
            <v>2.8649981901026451</v>
          </cell>
        </row>
      </sheetData>
      <sheetData sheetId="33">
        <row r="4">
          <cell r="J4">
            <v>1.7675391462135059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26.14+15.37</f>
        <v>41.51</v>
      </c>
      <c r="J2" t="s">
        <v>6</v>
      </c>
      <c r="K2" s="9">
        <v>16.306000000000001</v>
      </c>
      <c r="M2" t="s">
        <v>7</v>
      </c>
      <c r="N2" s="9">
        <v>4.8499999999999996</v>
      </c>
      <c r="P2" t="s">
        <v>8</v>
      </c>
      <c r="Q2" s="10">
        <f>N2+K2+H2</f>
        <v>62.665999999999997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2.38762803639706E-2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2624.613174444175</v>
      </c>
      <c r="D7" s="20">
        <f>(C7*[1]Feuil1!$K$2-C4)/C4</f>
        <v>2.5503644802146504E-2</v>
      </c>
      <c r="E7" s="32">
        <f>C7-C7/(1+D7)</f>
        <v>65.272515103515161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942.07172315030994</v>
      </c>
    </row>
    <row r="9" spans="2:20">
      <c r="M9" s="17" t="str">
        <f>IF(C13&gt;C7*[2]Params!F8,B13,"Others")</f>
        <v>BTC</v>
      </c>
      <c r="N9" s="18">
        <f>IF(C13&gt;C7*0.1,C13,C7)</f>
        <v>879.68241490287005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778.76080983377676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942.07172315030994</v>
      </c>
      <c r="D12" s="30">
        <f>C12/$C$7</f>
        <v>0.35893735973104546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879.68241490287005</v>
      </c>
      <c r="D13" s="30">
        <f t="shared" ref="D13:D50" si="0">C13/$C$7</f>
        <v>0.33516650128419934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126.65348666140564</v>
      </c>
      <c r="D14" s="30">
        <f t="shared" si="0"/>
        <v>4.8256058414485235E-2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127.09854514963574</v>
      </c>
      <c r="D15" s="30">
        <f t="shared" si="0"/>
        <v>4.8425629493592678E-2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2.9059520367664092E-2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2.2631906514215899E-2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30.21088131684245</v>
      </c>
      <c r="D18" s="30">
        <f>C18/$C$7</f>
        <v>1.1510603395199496E-2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31.669580174947694</v>
      </c>
      <c r="D19" s="30">
        <f>C19/$C$7</f>
        <v>1.2066380098718544E-2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41.51</v>
      </c>
      <c r="D20" s="30">
        <f t="shared" si="0"/>
        <v>1.5815663963048857E-2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31.598079647208309</v>
      </c>
      <c r="D21" s="30">
        <f t="shared" si="0"/>
        <v>1.2039137787952299E-2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26.687644940775023</v>
      </c>
      <c r="D22" s="30">
        <f t="shared" si="0"/>
        <v>1.0168220292663422E-2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26.068977479629162</v>
      </c>
      <c r="D23" s="30">
        <f t="shared" si="0"/>
        <v>9.9325027144809234E-3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27.466287864526748</v>
      </c>
      <c r="D24" s="30">
        <f t="shared" si="0"/>
        <v>1.0464889886237576E-2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26.270562897295694</v>
      </c>
      <c r="D25" s="30">
        <f t="shared" si="0"/>
        <v>1.0009308477566077E-2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21.366199222217773</v>
      </c>
      <c r="D26" s="30">
        <f t="shared" si="0"/>
        <v>8.1407040969923416E-3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17.801792293382462</v>
      </c>
      <c r="D27" s="30">
        <f t="shared" si="0"/>
        <v>6.7826346627831817E-3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7.6201705435070379E-3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6.2127250441212879E-3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4.8499999999999996</v>
      </c>
      <c r="D30" s="30">
        <f t="shared" si="0"/>
        <v>1.8478913568004565E-3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11.273997543888468</v>
      </c>
      <c r="D31" s="30">
        <f t="shared" si="0"/>
        <v>4.2954891995754798E-3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11.431630960778975</v>
      </c>
      <c r="D32" s="30">
        <f t="shared" si="0"/>
        <v>4.3555488755785497E-3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8.4458899207612816</v>
      </c>
      <c r="D33" s="30">
        <f t="shared" si="0"/>
        <v>3.2179560793944052E-3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7.8114487935056367</v>
      </c>
      <c r="D34" s="30">
        <f t="shared" si="0"/>
        <v>2.9762285999192619E-3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6.9613285632456297</v>
      </c>
      <c r="D35" s="30">
        <f t="shared" si="0"/>
        <v>2.6523255430659256E-3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6.2983281962041433</v>
      </c>
      <c r="D36" s="30">
        <f t="shared" si="0"/>
        <v>2.3997167497027314E-3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2.0574460467469003E-3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5.7907874876581795</v>
      </c>
      <c r="D38" s="30">
        <f t="shared" si="0"/>
        <v>2.2063394118580991E-3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4.119360719867605</v>
      </c>
      <c r="D39" s="30">
        <f t="shared" si="0"/>
        <v>1.5695115607807534E-3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4.1700896077630754</v>
      </c>
      <c r="D40" s="30">
        <f t="shared" si="0"/>
        <v>1.5888396996430502E-3</v>
      </c>
    </row>
    <row r="41" spans="2:14">
      <c r="B41" s="22" t="s">
        <v>56</v>
      </c>
      <c r="C41" s="9">
        <f>[2]SHIB!$J$4</f>
        <v>3.5045888202077782</v>
      </c>
      <c r="D41" s="30">
        <f t="shared" si="0"/>
        <v>1.3352782247425697E-3</v>
      </c>
    </row>
    <row r="42" spans="2:14">
      <c r="B42" s="22" t="s">
        <v>37</v>
      </c>
      <c r="C42" s="9">
        <f>[2]GRT!$J$4</f>
        <v>4.5658223939236935</v>
      </c>
      <c r="D42" s="30">
        <f t="shared" si="0"/>
        <v>1.7396172656531058E-3</v>
      </c>
    </row>
    <row r="43" spans="2:14">
      <c r="B43" s="22" t="s">
        <v>50</v>
      </c>
      <c r="C43" s="9">
        <f>[2]KAVA!$J$4</f>
        <v>2.8649981901026451</v>
      </c>
      <c r="D43" s="30">
        <f t="shared" si="0"/>
        <v>1.0915887407710577E-3</v>
      </c>
    </row>
    <row r="44" spans="2:14">
      <c r="B44" s="22" t="s">
        <v>36</v>
      </c>
      <c r="C44" s="9">
        <f>[2]AMP!$J$4</f>
        <v>2.050517657534324</v>
      </c>
      <c r="D44" s="30">
        <f t="shared" si="0"/>
        <v>7.8126471264420541E-4</v>
      </c>
    </row>
    <row r="45" spans="2:14">
      <c r="B45" s="22" t="s">
        <v>40</v>
      </c>
      <c r="C45" s="9">
        <f>[2]SHPING!$J$4</f>
        <v>1.7675391462135059</v>
      </c>
      <c r="D45" s="30">
        <f t="shared" si="0"/>
        <v>6.7344748682358685E-4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6.4649283045656314E-4</v>
      </c>
    </row>
    <row r="47" spans="2:14">
      <c r="B47" s="22" t="s">
        <v>23</v>
      </c>
      <c r="C47" s="9">
        <f>[2]LUNA!J4</f>
        <v>1.2871001210913977</v>
      </c>
      <c r="D47" s="30">
        <f t="shared" si="0"/>
        <v>4.9039612146425048E-4</v>
      </c>
    </row>
    <row r="48" spans="2:14">
      <c r="B48" s="7" t="s">
        <v>25</v>
      </c>
      <c r="C48" s="1">
        <f>[2]POLIS!J4</f>
        <v>0.93257261016013515</v>
      </c>
      <c r="D48" s="30">
        <f t="shared" si="0"/>
        <v>3.5531811668118666E-4</v>
      </c>
    </row>
    <row r="49" spans="2:4">
      <c r="B49" s="22" t="s">
        <v>43</v>
      </c>
      <c r="C49" s="9">
        <f>[2]TRX!$J$4</f>
        <v>0.66917260964768388</v>
      </c>
      <c r="D49" s="30">
        <f t="shared" si="0"/>
        <v>2.549604704279507E-4</v>
      </c>
    </row>
    <row r="50" spans="2:4">
      <c r="B50" s="7" t="s">
        <v>28</v>
      </c>
      <c r="C50" s="1">
        <f>[2]ATLAS!O46</f>
        <v>0.5890318005737587</v>
      </c>
      <c r="D50" s="30">
        <f t="shared" si="0"/>
        <v>2.2442613879605338E-4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2023-06-24T07:58:04Z</dcterms:modified>
</cp:coreProperties>
</file>