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/>
  <c r="C46"/>
  <c r="C28"/>
  <c r="C16" l="1"/>
  <c r="T2"/>
  <c r="C23" i="2" l="1"/>
  <c r="C19" i="1" l="1"/>
  <c r="C4"/>
  <c r="C37"/>
  <c r="C30"/>
  <c r="Q2" l="1"/>
  <c r="C45" l="1"/>
  <c r="C42" l="1"/>
  <c r="C48" l="1"/>
  <c r="C44" l="1"/>
  <c r="C18" l="1"/>
  <c r="C47" l="1"/>
  <c r="C39"/>
  <c r="C49" l="1"/>
  <c r="C32"/>
  <c r="C33"/>
  <c r="C21"/>
  <c r="C40" l="1"/>
  <c r="C31" l="1"/>
  <c r="C43" l="1"/>
  <c r="C17" l="1"/>
  <c r="C15" l="1"/>
  <c r="C26"/>
  <c r="C14"/>
  <c r="C24"/>
  <c r="C20" l="1"/>
  <c r="C36"/>
  <c r="C23"/>
  <c r="C35"/>
  <c r="C38" l="1"/>
  <c r="C29" l="1"/>
  <c r="C25"/>
  <c r="C27"/>
  <c r="C22" l="1"/>
  <c r="C12" l="1"/>
  <c r="C34" l="1"/>
  <c r="C13" l="1"/>
  <c r="C50" l="1"/>
  <c r="C7" s="1"/>
  <c r="D28" s="1"/>
  <c r="D43" l="1"/>
  <c r="D42"/>
  <c r="M9"/>
  <c r="D26"/>
  <c r="D50"/>
  <c r="D20"/>
  <c r="D13"/>
  <c r="D18"/>
  <c r="N8"/>
  <c r="D29"/>
  <c r="D7"/>
  <c r="E7" s="1"/>
  <c r="D44"/>
  <c r="D33"/>
  <c r="D47"/>
  <c r="D21"/>
  <c r="D19"/>
  <c r="D41"/>
  <c r="D17"/>
  <c r="D46"/>
  <c r="D36"/>
  <c r="D35"/>
  <c r="D49"/>
  <c r="D32"/>
  <c r="M8"/>
  <c r="N9"/>
  <c r="D23"/>
  <c r="D34"/>
  <c r="D24"/>
  <c r="D40"/>
  <c r="D16"/>
  <c r="D27"/>
  <c r="D25"/>
  <c r="D45"/>
  <c r="D48"/>
  <c r="D15"/>
  <c r="D22"/>
  <c r="D31"/>
  <c r="D30"/>
  <c r="D38"/>
  <c r="D14"/>
  <c r="D37"/>
  <c r="D39"/>
  <c r="Q3"/>
  <c r="D12"/>
  <c r="M10"/>
  <c r="N10"/>
  <c r="N11" l="1"/>
  <c r="M11"/>
  <c r="M12" l="1"/>
  <c r="N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<sst xmlns="http://schemas.openxmlformats.org/spreadsheetml/2006/main" count="92" uniqueCount="59">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</sst>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878.26259116211179</c:v>
                </c:pt>
                <c:pt idx="1">
                  <c:v>762.6029035845379</c:v>
                </c:pt>
                <c:pt idx="2">
                  <c:v>900.49971714621245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878.26259116211179</v>
          </cell>
        </row>
      </sheetData>
      <sheetData sheetId="1">
        <row r="4">
          <cell r="J4">
            <v>762.6029035845379</v>
          </cell>
        </row>
      </sheetData>
      <sheetData sheetId="2">
        <row r="2">
          <cell r="Y2">
            <v>66.19</v>
          </cell>
        </row>
      </sheetData>
      <sheetData sheetId="3">
        <row r="4">
          <cell r="J4">
            <v>0.89393507504069214</v>
          </cell>
        </row>
      </sheetData>
      <sheetData sheetId="4">
        <row r="46">
          <cell r="M46">
            <v>76.27000000000001</v>
          </cell>
          <cell r="O46">
            <v>0.54497123468734721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27.503602229230612</v>
          </cell>
        </row>
      </sheetData>
      <sheetData sheetId="8">
        <row r="4">
          <cell r="J4">
            <v>10.222206824381001</v>
          </cell>
        </row>
      </sheetData>
      <sheetData sheetId="9">
        <row r="4">
          <cell r="J4">
            <v>21.954229602626338</v>
          </cell>
        </row>
      </sheetData>
      <sheetData sheetId="10">
        <row r="4">
          <cell r="J4">
            <v>12.683143196528238</v>
          </cell>
        </row>
      </sheetData>
      <sheetData sheetId="11">
        <row r="4">
          <cell r="J4">
            <v>26.752155127150228</v>
          </cell>
        </row>
      </sheetData>
      <sheetData sheetId="12">
        <row r="4">
          <cell r="J4">
            <v>2.7244733016970035</v>
          </cell>
        </row>
      </sheetData>
      <sheetData sheetId="13">
        <row r="4">
          <cell r="J4">
            <v>131.96532874712662</v>
          </cell>
        </row>
      </sheetData>
      <sheetData sheetId="14">
        <row r="4">
          <cell r="J4">
            <v>4.4852590092989306</v>
          </cell>
        </row>
      </sheetData>
      <sheetData sheetId="15">
        <row r="4">
          <cell r="J4">
            <v>23.546890296551087</v>
          </cell>
        </row>
      </sheetData>
      <sheetData sheetId="16">
        <row r="4">
          <cell r="J4">
            <v>4.495306396462972</v>
          </cell>
        </row>
      </sheetData>
      <sheetData sheetId="17">
        <row r="4">
          <cell r="J4">
            <v>5.3070569141531436</v>
          </cell>
        </row>
      </sheetData>
      <sheetData sheetId="18">
        <row r="4">
          <cell r="J4">
            <v>7.4799940834770799</v>
          </cell>
        </row>
      </sheetData>
      <sheetData sheetId="19">
        <row r="4">
          <cell r="J4">
            <v>4.9406740513279948</v>
          </cell>
        </row>
      </sheetData>
      <sheetData sheetId="20">
        <row r="4">
          <cell r="J4">
            <v>11.198726731305918</v>
          </cell>
        </row>
      </sheetData>
      <sheetData sheetId="21">
        <row r="4">
          <cell r="J4">
            <v>1.4622077149991277</v>
          </cell>
        </row>
      </sheetData>
      <sheetData sheetId="22">
        <row r="4">
          <cell r="J4">
            <v>29.959520251872778</v>
          </cell>
        </row>
      </sheetData>
      <sheetData sheetId="23">
        <row r="4">
          <cell r="J4">
            <v>34.4069190733128</v>
          </cell>
        </row>
      </sheetData>
      <sheetData sheetId="24">
        <row r="4">
          <cell r="J4">
            <v>30.225702076157908</v>
          </cell>
        </row>
      </sheetData>
      <sheetData sheetId="25">
        <row r="4">
          <cell r="J4">
            <v>25.400543500782003</v>
          </cell>
        </row>
      </sheetData>
      <sheetData sheetId="26">
        <row r="4">
          <cell r="J4">
            <v>3.8629537193506125</v>
          </cell>
        </row>
      </sheetData>
      <sheetData sheetId="27">
        <row r="4">
          <cell r="J4">
            <v>117.64790980546896</v>
          </cell>
        </row>
      </sheetData>
      <sheetData sheetId="28">
        <row r="4">
          <cell r="J4">
            <v>0.7144406042129936</v>
          </cell>
        </row>
      </sheetData>
      <sheetData sheetId="29">
        <row r="4">
          <cell r="J4">
            <v>5.7891839307138397</v>
          </cell>
        </row>
      </sheetData>
      <sheetData sheetId="30">
        <row r="4">
          <cell r="J4">
            <v>19.990624307583044</v>
          </cell>
        </row>
      </sheetData>
      <sheetData sheetId="31">
        <row r="4">
          <cell r="J4">
            <v>3.1039166174155293</v>
          </cell>
        </row>
      </sheetData>
      <sheetData sheetId="32">
        <row r="4">
          <cell r="J4">
            <v>3.1993259683191435</v>
          </cell>
        </row>
      </sheetData>
      <sheetData sheetId="33">
        <row r="4">
          <cell r="J4">
            <v>2.2835104734290712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24" sqref="C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109.18+15.37</f>
        <v>124.55000000000001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181.17000000000002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7.0594781611174676E-2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2566.3369992113135</v>
      </c>
      <c r="D7" s="20">
        <f>(C7*[1]Feuil1!$K$2-C4)/C4</f>
        <v>3.5993874187980876E-2</v>
      </c>
      <c r="E7" s="32">
        <f>C7-C7/(1+D7)</f>
        <v>89.16308616783499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878.26259116211179</v>
      </c>
    </row>
    <row r="9" spans="2:20">
      <c r="M9" s="17" t="str">
        <f>IF(C13&gt;C7*[2]Params!F8,B13,"Others")</f>
        <v>BTC</v>
      </c>
      <c r="N9" s="18">
        <f>IF(C13&gt;C7*0.1,C13,C7)</f>
        <v>762.6029035845379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900.49971714621245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878.26259116211179</v>
      </c>
      <c r="D12" s="30">
        <f>C12/$C$7</f>
        <v>0.34222418623587603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762.6029035845379</v>
      </c>
      <c r="D13" s="30">
        <f t="shared" ref="D13:D50" si="0">C13/$C$7</f>
        <v>0.29715618167797175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131.96532874712662</v>
      </c>
      <c r="D14" s="30">
        <f t="shared" si="0"/>
        <v>5.1421667843187469E-2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117.64790980546896</v>
      </c>
      <c r="D15" s="30">
        <f t="shared" si="0"/>
        <v>4.584273610271157E-2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5</v>
      </c>
      <c r="C16" s="1">
        <f>H$2</f>
        <v>124.55000000000001</v>
      </c>
      <c r="D16" s="30">
        <f t="shared" si="0"/>
        <v>4.8532207593264917E-2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66.19</v>
      </c>
      <c r="D17" s="30">
        <f t="shared" si="0"/>
        <v>2.5791624412671254E-2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[2]ATLAS!M46</f>
        <v>76.27000000000001</v>
      </c>
      <c r="D18" s="30">
        <f>C18/$C$7</f>
        <v>2.9719401630978044E-2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7</v>
      </c>
      <c r="C19" s="1">
        <f>$N$2</f>
        <v>39.26</v>
      </c>
      <c r="D19" s="30">
        <f>C19/$C$7</f>
        <v>1.5298068808603616E-2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34.4069190733128</v>
      </c>
      <c r="D20" s="30">
        <f t="shared" si="0"/>
        <v>1.340701516748842E-2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29.959520251872778</v>
      </c>
      <c r="D21" s="30">
        <f t="shared" si="0"/>
        <v>1.1674039793324079E-2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30.225702076157908</v>
      </c>
      <c r="D22" s="30">
        <f t="shared" si="0"/>
        <v>1.1777760319648927E-2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26.752155127150228</v>
      </c>
      <c r="D23" s="30">
        <f t="shared" si="0"/>
        <v>1.0424256492959303E-2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27.503602229230612</v>
      </c>
      <c r="D24" s="30">
        <f t="shared" si="0"/>
        <v>1.071706570013331E-2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25.400543500782003</v>
      </c>
      <c r="D25" s="30">
        <f t="shared" si="0"/>
        <v>9.8975869141847295E-3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23.546890296551087</v>
      </c>
      <c r="D26" s="30">
        <f t="shared" si="0"/>
        <v>9.1752915941232648E-3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21.954229602626338</v>
      </c>
      <c r="D27" s="30">
        <f t="shared" si="0"/>
        <v>8.554694730027004E-3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7.7932087664817204E-3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19.990624307583044</v>
      </c>
      <c r="D29" s="30">
        <f t="shared" si="0"/>
        <v>7.7895554300649377E-3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6.7645052093061328E-3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12.683143196528238</v>
      </c>
      <c r="D31" s="30">
        <f t="shared" si="0"/>
        <v>4.9421191372863429E-3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11.198726731305918</v>
      </c>
      <c r="D32" s="30">
        <f t="shared" si="0"/>
        <v>4.3637007667923231E-3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10.222206824381001</v>
      </c>
      <c r="D33" s="30">
        <f t="shared" si="0"/>
        <v>3.9831895918277637E-3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7.4799940834770799</v>
      </c>
      <c r="D34" s="30">
        <f t="shared" si="0"/>
        <v>2.914657773229249E-3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5.7891839307138397</v>
      </c>
      <c r="D35" s="30">
        <f t="shared" si="0"/>
        <v>2.25581594798071E-3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5.3070569141531436</v>
      </c>
      <c r="D36" s="30">
        <f t="shared" si="0"/>
        <v>2.0679501233797854E-3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2.1041663669500647E-3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4.9406740513279948</v>
      </c>
      <c r="D38" s="30">
        <f t="shared" si="0"/>
        <v>1.9251852164569043E-3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4.495306396462972</v>
      </c>
      <c r="D39" s="30">
        <f t="shared" si="0"/>
        <v>1.7516430608468293E-3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4.4852590092989306</v>
      </c>
      <c r="D40" s="30">
        <f t="shared" si="0"/>
        <v>1.7477279915604771E-3</v>
      </c>
    </row>
    <row r="41" spans="2:14">
      <c r="B41" s="22" t="s">
        <v>56</v>
      </c>
      <c r="C41" s="9">
        <f>[2]SHIB!$J$4</f>
        <v>3.8629537193506125</v>
      </c>
      <c r="D41" s="30">
        <f t="shared" si="0"/>
        <v>1.505240239507818E-3</v>
      </c>
    </row>
    <row r="42" spans="2:14">
      <c r="B42" s="22" t="s">
        <v>37</v>
      </c>
      <c r="C42" s="9">
        <f>[2]GRT!$J$4</f>
        <v>3.1039166174155293</v>
      </c>
      <c r="D42" s="30">
        <f t="shared" si="0"/>
        <v>1.2094735096635496E-3</v>
      </c>
    </row>
    <row r="43" spans="2:14">
      <c r="B43" s="22" t="s">
        <v>50</v>
      </c>
      <c r="C43" s="9">
        <f>[2]KAVA!$J$4</f>
        <v>3.1993259683191435</v>
      </c>
      <c r="D43" s="30">
        <f t="shared" si="0"/>
        <v>1.2466507591568684E-3</v>
      </c>
    </row>
    <row r="44" spans="2:14">
      <c r="B44" s="22" t="s">
        <v>36</v>
      </c>
      <c r="C44" s="9">
        <f>[2]AMP!$J$4</f>
        <v>2.7244733016970035</v>
      </c>
      <c r="D44" s="30">
        <f t="shared" si="0"/>
        <v>1.0616194609415243E-3</v>
      </c>
    </row>
    <row r="45" spans="2:14">
      <c r="B45" s="22" t="s">
        <v>40</v>
      </c>
      <c r="C45" s="9">
        <f>[2]SHPING!$J$4</f>
        <v>2.2835104734290712</v>
      </c>
      <c r="D45" s="30">
        <f t="shared" si="0"/>
        <v>8.8979369199401303E-4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6.6117333792150386E-4</v>
      </c>
    </row>
    <row r="47" spans="2:14">
      <c r="B47" s="22" t="s">
        <v>23</v>
      </c>
      <c r="C47" s="9">
        <f>[2]LUNA!J4</f>
        <v>1.4622077149991277</v>
      </c>
      <c r="D47" s="30">
        <f t="shared" si="0"/>
        <v>5.6976449914742039E-4</v>
      </c>
    </row>
    <row r="48" spans="2:14">
      <c r="B48" s="7" t="s">
        <v>25</v>
      </c>
      <c r="C48" s="1">
        <f>[2]POLIS!J4</f>
        <v>0.89393507504069214</v>
      </c>
      <c r="D48" s="30">
        <f t="shared" si="0"/>
        <v>3.4833113317363082E-4</v>
      </c>
    </row>
    <row r="49" spans="2:4">
      <c r="B49" s="22" t="s">
        <v>43</v>
      </c>
      <c r="C49" s="9">
        <f>[2]TRX!$J$4</f>
        <v>0.7144406042129936</v>
      </c>
      <c r="D49" s="30">
        <f t="shared" si="0"/>
        <v>2.7838923899415995E-4</v>
      </c>
    </row>
    <row r="50" spans="2:4">
      <c r="B50" s="7" t="s">
        <v>28</v>
      </c>
      <c r="C50" s="1">
        <f>[2]ATLAS!O46</f>
        <v>0.54497123468734721</v>
      </c>
      <c r="D50" s="30">
        <f t="shared" si="0"/>
        <v>2.1235373018229007E-4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2023-05-22T14:11:55Z</dcterms:modified>
</cp:coreProperties>
</file>