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 l="1"/>
  <c r="C46" l="1"/>
  <c r="C25"/>
  <c r="C29" l="1"/>
  <c r="T2"/>
  <c r="C24" i="2" l="1"/>
  <c r="C40" i="1" l="1"/>
  <c r="C4"/>
  <c r="C37"/>
  <c r="C28"/>
  <c r="Q2" l="1"/>
  <c r="C45" l="1"/>
  <c r="C48" l="1"/>
  <c r="C44" l="1"/>
  <c r="C43" l="1"/>
  <c r="C17" l="1"/>
  <c r="C39" l="1"/>
  <c r="C50" l="1"/>
  <c r="C34" l="1"/>
  <c r="C49"/>
  <c r="C23"/>
  <c r="C47"/>
  <c r="C35"/>
  <c r="C36"/>
  <c r="C38"/>
  <c r="C15"/>
  <c r="C18"/>
  <c r="C31"/>
  <c r="C26" l="1"/>
  <c r="C42"/>
  <c r="C24"/>
  <c r="C32"/>
  <c r="C41"/>
  <c r="C33"/>
  <c r="C27"/>
  <c r="C22"/>
  <c r="C21"/>
  <c r="C14"/>
  <c r="C19"/>
  <c r="C20"/>
  <c r="C12" l="1"/>
  <c r="C16"/>
  <c r="C13" l="1"/>
  <c r="C30" l="1"/>
  <c r="C7" l="1"/>
  <c r="D24" l="1"/>
  <c r="D49"/>
  <c r="D15"/>
  <c r="D27"/>
  <c r="M8"/>
  <c r="D38"/>
  <c r="D26"/>
  <c r="N8"/>
  <c r="D16"/>
  <c r="D41"/>
  <c r="D43"/>
  <c r="D45"/>
  <c r="D50"/>
  <c r="D17"/>
  <c r="D12"/>
  <c r="D23"/>
  <c r="D37"/>
  <c r="D44"/>
  <c r="D42"/>
  <c r="D32"/>
  <c r="N9"/>
  <c r="Q3"/>
  <c r="D47"/>
  <c r="D21"/>
  <c r="D33"/>
  <c r="D36"/>
  <c r="D20"/>
  <c r="D22"/>
  <c r="D48"/>
  <c r="D39"/>
  <c r="D46"/>
  <c r="D25"/>
  <c r="D28"/>
  <c r="D34"/>
  <c r="D40"/>
  <c r="D18"/>
  <c r="D31"/>
  <c r="D19"/>
  <c r="D7"/>
  <c r="E7" s="1"/>
  <c r="D35"/>
  <c r="D14"/>
  <c r="D29"/>
  <c r="D13"/>
  <c r="M9"/>
  <c r="D30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<sst xmlns="http://schemas.openxmlformats.org/spreadsheetml/2006/main" count="95" uniqueCount="60">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</sst>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984.16568126458424</c:v>
                </c:pt>
                <c:pt idx="1">
                  <c:v>894.77029222828287</c:v>
                </c:pt>
                <c:pt idx="2">
                  <c:v>802.0986533538354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984.16568126458424</v>
          </cell>
        </row>
      </sheetData>
      <sheetData sheetId="1">
        <row r="4">
          <cell r="J4">
            <v>894.77029222828287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0.82584276206046792</v>
          </cell>
        </row>
      </sheetData>
      <sheetData sheetId="4">
        <row r="46">
          <cell r="M46">
            <v>79.390000000000015</v>
          </cell>
          <cell r="O46">
            <v>0.68775481364646396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27.89598789131443</v>
          </cell>
        </row>
      </sheetData>
      <sheetData sheetId="8">
        <row r="4">
          <cell r="J4">
            <v>8.0084287556050651</v>
          </cell>
        </row>
      </sheetData>
      <sheetData sheetId="9">
        <row r="4">
          <cell r="J4">
            <v>18.305570498606091</v>
          </cell>
        </row>
      </sheetData>
      <sheetData sheetId="10">
        <row r="4">
          <cell r="J4">
            <v>12.052123899214502</v>
          </cell>
        </row>
      </sheetData>
      <sheetData sheetId="11">
        <row r="4">
          <cell r="J4">
            <v>32.628076398409107</v>
          </cell>
        </row>
      </sheetData>
      <sheetData sheetId="12">
        <row r="4">
          <cell r="J4">
            <v>2.0165991468849369</v>
          </cell>
        </row>
      </sheetData>
      <sheetData sheetId="13">
        <row r="4">
          <cell r="J4">
            <v>131.94775344215213</v>
          </cell>
        </row>
      </sheetData>
      <sheetData sheetId="14">
        <row r="4">
          <cell r="J4">
            <v>4.187750056701657</v>
          </cell>
        </row>
      </sheetData>
      <sheetData sheetId="15">
        <row r="4">
          <cell r="J4">
            <v>30.415914107238969</v>
          </cell>
        </row>
      </sheetData>
      <sheetData sheetId="16">
        <row r="4">
          <cell r="J4">
            <v>4.4333869140082154</v>
          </cell>
        </row>
      </sheetData>
      <sheetData sheetId="17">
        <row r="4">
          <cell r="J4">
            <v>6.0932006828104397</v>
          </cell>
        </row>
      </sheetData>
      <sheetData sheetId="18">
        <row r="4">
          <cell r="J4">
            <v>9.0190263764950593</v>
          </cell>
        </row>
      </sheetData>
      <sheetData sheetId="19">
        <row r="4">
          <cell r="J4">
            <v>6.8764994152859291</v>
          </cell>
        </row>
      </sheetData>
      <sheetData sheetId="20">
        <row r="4">
          <cell r="J4">
            <v>9.9841953431933277</v>
          </cell>
        </row>
      </sheetData>
      <sheetData sheetId="21">
        <row r="4">
          <cell r="J4">
            <v>1.4716670128366007</v>
          </cell>
        </row>
      </sheetData>
      <sheetData sheetId="22">
        <row r="4">
          <cell r="J4">
            <v>29.538978826737619</v>
          </cell>
        </row>
      </sheetData>
      <sheetData sheetId="23">
        <row r="4">
          <cell r="J4">
            <v>32.726987882775994</v>
          </cell>
        </row>
      </sheetData>
      <sheetData sheetId="24">
        <row r="4">
          <cell r="J4">
            <v>27.867608066357811</v>
          </cell>
        </row>
      </sheetData>
      <sheetData sheetId="25">
        <row r="4">
          <cell r="J4">
            <v>27.577307705431245</v>
          </cell>
        </row>
      </sheetData>
      <sheetData sheetId="26">
        <row r="4">
          <cell r="J4">
            <v>3.4164320412669862</v>
          </cell>
        </row>
      </sheetData>
      <sheetData sheetId="27">
        <row r="4">
          <cell r="J4">
            <v>145.47766819462643</v>
          </cell>
        </row>
      </sheetData>
      <sheetData sheetId="28">
        <row r="4">
          <cell r="J4">
            <v>0.71669435750374111</v>
          </cell>
        </row>
      </sheetData>
      <sheetData sheetId="29">
        <row r="4">
          <cell r="J4">
            <v>8.0306246047458565</v>
          </cell>
        </row>
      </sheetData>
      <sheetData sheetId="30">
        <row r="4">
          <cell r="J4">
            <v>21.247964662238747</v>
          </cell>
        </row>
      </sheetData>
      <sheetData sheetId="31">
        <row r="4">
          <cell r="J4">
            <v>5.7986830199217785</v>
          </cell>
        </row>
      </sheetData>
      <sheetData sheetId="32">
        <row r="4">
          <cell r="J4">
            <v>2.8155940912230575</v>
          </cell>
        </row>
      </sheetData>
      <sheetData sheetId="33">
        <row r="4">
          <cell r="J4">
            <v>1.7908262550317047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3" sqref="B33:D3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37.076000000000001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1.3690422700969811E-2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2708.1705809838572</v>
      </c>
      <c r="D7" s="20">
        <f>(C7*[1]Feuil1!$K$2-C4)/C4</f>
        <v>6.9779705669879163E-2</v>
      </c>
      <c r="E7" s="32">
        <f>C7-C7/(1+D7)</f>
        <v>176.64884185342271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984.16568126458424</v>
      </c>
    </row>
    <row r="9" spans="2:20">
      <c r="M9" s="17" t="str">
        <f>IF(C13&gt;C7*[2]Params!F8,B13,"Others")</f>
        <v>BTC</v>
      </c>
      <c r="N9" s="18">
        <f>IF(C13&gt;C7*0.1,C13,C7)</f>
        <v>894.77029222828287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802.0986533538354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984.16568126458424</v>
      </c>
      <c r="D12" s="30">
        <f>C12/$C$7</f>
        <v>0.36340608976966454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894.77029222828287</v>
      </c>
      <c r="D13" s="30">
        <f t="shared" ref="D13:D50" si="0">C13/$C$7</f>
        <v>0.33039657786372517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145.47766819462643</v>
      </c>
      <c r="D14" s="30">
        <f t="shared" si="0"/>
        <v>5.3718059422156315E-2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131.94775344215213</v>
      </c>
      <c r="D15" s="30">
        <f t="shared" si="0"/>
        <v>4.8722098367310576E-2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30">
        <f t="shared" si="0"/>
        <v>2.9314992400204808E-2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30">
        <f t="shared" si="0"/>
        <v>2.5533842101954432E-2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32.628076398409107</v>
      </c>
      <c r="D18" s="30">
        <f>C18/$C$7</f>
        <v>1.2048013750505916E-2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29.538978826737619</v>
      </c>
      <c r="D19" s="30">
        <f>C19/$C$7</f>
        <v>1.090735533210258E-2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32.726987882775994</v>
      </c>
      <c r="D20" s="30">
        <f t="shared" si="0"/>
        <v>1.2084537108769026E-2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30.415914107238969</v>
      </c>
      <c r="D21" s="30">
        <f t="shared" si="0"/>
        <v>1.1231166279115662E-2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27.89598789131443</v>
      </c>
      <c r="D22" s="30">
        <f t="shared" si="0"/>
        <v>1.0300676067893786E-2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27.577307705431245</v>
      </c>
      <c r="D23" s="30">
        <f t="shared" si="0"/>
        <v>1.0183002466341181E-2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27.867608066357811</v>
      </c>
      <c r="D24" s="30">
        <f t="shared" si="0"/>
        <v>1.0290196733557945E-2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30">
        <f t="shared" si="0"/>
        <v>8.3697337331062969E-3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21.247964662238747</v>
      </c>
      <c r="D26" s="30">
        <f t="shared" si="0"/>
        <v>7.8458738202966255E-3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18.305570498606091</v>
      </c>
      <c r="D27" s="30">
        <f t="shared" si="0"/>
        <v>6.7593860693796548E-3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30">
        <f t="shared" si="0"/>
        <v>6.0210387464131442E-3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30">
        <f t="shared" si="0"/>
        <v>4.8962942338671833E-3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9.9841953431933277</v>
      </c>
      <c r="D30" s="30">
        <f t="shared" si="0"/>
        <v>3.6866936718462349E-3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12.052123899214502</v>
      </c>
      <c r="D31" s="30">
        <f t="shared" si="0"/>
        <v>4.4502824097720087E-3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9.0190263764950593</v>
      </c>
      <c r="D32" s="30">
        <f t="shared" si="0"/>
        <v>3.3303021751379183E-3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8.0084287556050651</v>
      </c>
      <c r="D33" s="30">
        <f t="shared" si="0"/>
        <v>2.9571360134543908E-3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8.0306246047458565</v>
      </c>
      <c r="D34" s="30">
        <f t="shared" si="0"/>
        <v>2.9653318964230064E-3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6.8764994152859291</v>
      </c>
      <c r="D35" s="30">
        <f t="shared" si="0"/>
        <v>2.5391677553737221E-3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6.0932006828104397</v>
      </c>
      <c r="D36" s="30">
        <f t="shared" si="0"/>
        <v>2.2499323807722731E-3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1.9939659775929709E-3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4.4333869140082154</v>
      </c>
      <c r="D38" s="30">
        <f t="shared" si="0"/>
        <v>1.6370412355626433E-3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5.7986830199217785</v>
      </c>
      <c r="D39" s="30">
        <f t="shared" si="0"/>
        <v>2.1411808623277941E-3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7</v>
      </c>
      <c r="C40" s="1">
        <f>$N$2</f>
        <v>7.51</v>
      </c>
      <c r="D40" s="30">
        <f t="shared" si="0"/>
        <v>2.7730897206894832E-3</v>
      </c>
    </row>
    <row r="41" spans="2:14">
      <c r="B41" s="22" t="s">
        <v>51</v>
      </c>
      <c r="C41" s="9">
        <f>[2]DOGE!$J$4</f>
        <v>4.187750056701657</v>
      </c>
      <c r="D41" s="30">
        <f t="shared" si="0"/>
        <v>1.546339099208544E-3</v>
      </c>
    </row>
    <row r="42" spans="2:14">
      <c r="B42" s="22" t="s">
        <v>56</v>
      </c>
      <c r="C42" s="9">
        <f>[2]SHIB!$J$4</f>
        <v>3.4164320412669862</v>
      </c>
      <c r="D42" s="30">
        <f t="shared" si="0"/>
        <v>1.2615276398231247E-3</v>
      </c>
    </row>
    <row r="43" spans="2:14">
      <c r="B43" s="22" t="s">
        <v>50</v>
      </c>
      <c r="C43" s="9">
        <f>[2]KAVA!$J$4</f>
        <v>2.8155940912230575</v>
      </c>
      <c r="D43" s="30">
        <f t="shared" si="0"/>
        <v>1.0396664490019585E-3</v>
      </c>
    </row>
    <row r="44" spans="2:14">
      <c r="B44" s="22" t="s">
        <v>36</v>
      </c>
      <c r="C44" s="9">
        <f>[2]AMP!$J$4</f>
        <v>2.0165991468849369</v>
      </c>
      <c r="D44" s="30">
        <f t="shared" si="0"/>
        <v>7.4463520172806926E-4</v>
      </c>
    </row>
    <row r="45" spans="2:14">
      <c r="B45" s="22" t="s">
        <v>40</v>
      </c>
      <c r="C45" s="9">
        <f>[2]SHPING!$J$4</f>
        <v>1.7908262550317047</v>
      </c>
      <c r="D45" s="30">
        <f t="shared" si="0"/>
        <v>6.6126789339137986E-4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6.2654605729583254E-4</v>
      </c>
    </row>
    <row r="47" spans="2:14">
      <c r="B47" s="22" t="s">
        <v>23</v>
      </c>
      <c r="C47" s="9">
        <f>[2]LUNA!J4</f>
        <v>1.4716670128366007</v>
      </c>
      <c r="D47" s="30">
        <f t="shared" si="0"/>
        <v>5.4341739887815916E-4</v>
      </c>
    </row>
    <row r="48" spans="2:14">
      <c r="B48" s="7" t="s">
        <v>25</v>
      </c>
      <c r="C48" s="1">
        <f>[2]POLIS!J4</f>
        <v>0.82584276206046792</v>
      </c>
      <c r="D48" s="30">
        <f t="shared" si="0"/>
        <v>3.0494488340555181E-4</v>
      </c>
    </row>
    <row r="49" spans="2:4">
      <c r="B49" s="22" t="s">
        <v>43</v>
      </c>
      <c r="C49" s="9">
        <f>[2]TRX!$J$4</f>
        <v>0.71669435750374111</v>
      </c>
      <c r="D49" s="30">
        <f t="shared" si="0"/>
        <v>2.6464151207320613E-4</v>
      </c>
    </row>
    <row r="50" spans="2:4">
      <c r="B50" s="7" t="s">
        <v>28</v>
      </c>
      <c r="C50" s="1">
        <f>[2]ATLAS!O46</f>
        <v>0.68775481364646396</v>
      </c>
      <c r="D50" s="30">
        <f t="shared" si="0"/>
        <v>2.5395549987719312E-4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2023-07-03T21:38:55Z</dcterms:modified>
</cp:coreProperties>
</file>