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9"/>
  <c r="C29"/>
  <c r="Q2" l="1"/>
  <c r="C46" l="1"/>
  <c r="C44" l="1"/>
  <c r="C43" l="1"/>
  <c r="C45"/>
  <c r="C25"/>
  <c r="C18"/>
  <c r="C47" l="1"/>
  <c r="C17" l="1"/>
  <c r="C42" l="1"/>
  <c r="C48" l="1"/>
  <c r="C30"/>
  <c r="C36" l="1"/>
  <c r="C26"/>
  <c r="C24"/>
  <c r="C40" l="1"/>
  <c r="C33" l="1"/>
  <c r="C34" l="1"/>
  <c r="C35" l="1"/>
  <c r="C31" l="1"/>
  <c r="C38" l="1"/>
  <c r="C21" l="1"/>
  <c r="C22"/>
  <c r="C15"/>
  <c r="C19"/>
  <c r="C49" l="1"/>
  <c r="C20" l="1"/>
  <c r="C23" l="1"/>
  <c r="C27" l="1"/>
  <c r="C37"/>
  <c r="C32"/>
  <c r="C28"/>
  <c r="C13" l="1"/>
  <c r="C14"/>
  <c r="C12" l="1"/>
  <c r="C41" l="1"/>
  <c r="C7" l="1"/>
  <c r="N8" l="1"/>
  <c r="D29"/>
  <c r="D31"/>
  <c r="D30"/>
  <c r="D35"/>
  <c r="Q3"/>
  <c r="D45"/>
  <c r="D46"/>
  <c r="D36"/>
  <c r="D24"/>
  <c r="D16"/>
  <c r="D19"/>
  <c r="D49"/>
  <c r="D15"/>
  <c r="D14"/>
  <c r="D39"/>
  <c r="D7"/>
  <c r="E7" s="1"/>
  <c r="N9"/>
  <c r="D27"/>
  <c r="D22"/>
  <c r="D43"/>
  <c r="D12"/>
  <c r="D28"/>
  <c r="D44"/>
  <c r="D42"/>
  <c r="D13"/>
  <c r="D18"/>
  <c r="D20"/>
  <c r="D26"/>
  <c r="D34"/>
  <c r="D48"/>
  <c r="D38"/>
  <c r="D32"/>
  <c r="D40"/>
  <c r="D23"/>
  <c r="D25"/>
  <c r="D33"/>
  <c r="M9"/>
  <c r="D17"/>
  <c r="D47"/>
  <c r="D21"/>
  <c r="D50"/>
  <c r="D37"/>
  <c r="M8"/>
  <c r="D4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N26" l="1"/>
  <c r="M26"/>
  <c r="N27" l="1"/>
  <c r="M27"/>
  <c r="N28" l="1"/>
  <c r="M28"/>
  <c r="M29" l="1"/>
  <c r="N29"/>
  <c r="N30" l="1"/>
  <c r="M30"/>
  <c r="M31" l="1"/>
  <c r="N31"/>
  <c r="M32" l="1"/>
  <c r="N32"/>
  <c r="M33" l="1"/>
  <c r="N33"/>
  <c r="M34" l="1"/>
  <c r="N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<sst xmlns="http://schemas.openxmlformats.org/spreadsheetml/2006/main" count="100" uniqueCount="62">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</sst>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1044.5056527791405</c:v>
                </c:pt>
                <c:pt idx="1">
                  <c:v>1010.8001189144862</c:v>
                </c:pt>
                <c:pt idx="2">
                  <c:v>217.94502248091348</c:v>
                </c:pt>
                <c:pt idx="3">
                  <c:v>839.15589144975411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1010.8001189144862</v>
          </cell>
        </row>
      </sheetData>
      <sheetData sheetId="1">
        <row r="4">
          <cell r="J4">
            <v>1044.5056527791405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1.5443539559481434</v>
          </cell>
        </row>
      </sheetData>
      <sheetData sheetId="4">
        <row r="46">
          <cell r="M46">
            <v>82.26</v>
          </cell>
          <cell r="O46">
            <v>3.410335208556619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39.776451896501563</v>
          </cell>
        </row>
      </sheetData>
      <sheetData sheetId="8">
        <row r="4">
          <cell r="J4">
            <v>8.0204055393668465</v>
          </cell>
        </row>
      </sheetData>
      <sheetData sheetId="9">
        <row r="4">
          <cell r="J4">
            <v>17.936254838699721</v>
          </cell>
        </row>
      </sheetData>
      <sheetData sheetId="10">
        <row r="4">
          <cell r="J4">
            <v>10.457021419311801</v>
          </cell>
        </row>
      </sheetData>
      <sheetData sheetId="11">
        <row r="4">
          <cell r="J4">
            <v>41.485017494458191</v>
          </cell>
        </row>
      </sheetData>
      <sheetData sheetId="12">
        <row r="4">
          <cell r="J4">
            <v>1.6906242643315927</v>
          </cell>
        </row>
      </sheetData>
      <sheetData sheetId="13">
        <row r="4">
          <cell r="J4">
            <v>167.51141657537147</v>
          </cell>
        </row>
      </sheetData>
      <sheetData sheetId="14">
        <row r="4">
          <cell r="J4">
            <v>4.432922959174701</v>
          </cell>
        </row>
      </sheetData>
      <sheetData sheetId="15">
        <row r="4">
          <cell r="J4">
            <v>33.338539605357113</v>
          </cell>
        </row>
      </sheetData>
      <sheetData sheetId="16">
        <row r="4">
          <cell r="J4">
            <v>5.583004564565873</v>
          </cell>
        </row>
      </sheetData>
      <sheetData sheetId="17">
        <row r="4">
          <cell r="J4">
            <v>9.2506788195603793</v>
          </cell>
        </row>
      </sheetData>
      <sheetData sheetId="18">
        <row r="4">
          <cell r="J4">
            <v>10.670811018946795</v>
          </cell>
        </row>
      </sheetData>
      <sheetData sheetId="19">
        <row r="4">
          <cell r="J4">
            <v>9.9060645478537825</v>
          </cell>
        </row>
      </sheetData>
      <sheetData sheetId="20">
        <row r="4">
          <cell r="J4">
            <v>11.90327704541132</v>
          </cell>
        </row>
      </sheetData>
      <sheetData sheetId="21">
        <row r="4">
          <cell r="J4">
            <v>1.2236727957049971</v>
          </cell>
        </row>
      </sheetData>
      <sheetData sheetId="22">
        <row r="4">
          <cell r="J4">
            <v>22.563416607531753</v>
          </cell>
        </row>
      </sheetData>
      <sheetData sheetId="23">
        <row r="4">
          <cell r="J4">
            <v>38.567598841485278</v>
          </cell>
        </row>
      </sheetData>
      <sheetData sheetId="24">
        <row r="4">
          <cell r="J4">
            <v>32.832529757026442</v>
          </cell>
        </row>
      </sheetData>
      <sheetData sheetId="25">
        <row r="4">
          <cell r="J4">
            <v>37.612466108459387</v>
          </cell>
        </row>
      </sheetData>
      <sheetData sheetId="26">
        <row r="4">
          <cell r="J4">
            <v>3.6081965549415935</v>
          </cell>
        </row>
      </sheetData>
      <sheetData sheetId="27">
        <row r="4">
          <cell r="J4">
            <v>217.94502248091348</v>
          </cell>
        </row>
      </sheetData>
      <sheetData sheetId="28">
        <row r="4">
          <cell r="J4">
            <v>0.91008802151497969</v>
          </cell>
        </row>
      </sheetData>
      <sheetData sheetId="29">
        <row r="4">
          <cell r="J4">
            <v>9.7019361306802807</v>
          </cell>
        </row>
      </sheetData>
      <sheetData sheetId="30">
        <row r="4">
          <cell r="J4">
            <v>21.52093398859942</v>
          </cell>
        </row>
      </sheetData>
      <sheetData sheetId="31">
        <row r="4">
          <cell r="J4">
            <v>5.8513999839002686</v>
          </cell>
        </row>
      </sheetData>
      <sheetData sheetId="32">
        <row r="4">
          <cell r="J4">
            <v>2.1435189598939073</v>
          </cell>
        </row>
      </sheetData>
      <sheetData sheetId="33">
        <row r="4">
          <cell r="J4">
            <v>2.2791509004250967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108.22</f>
        <v>108.22</v>
      </c>
      <c r="P2" t="s">
        <v>8</v>
      </c>
      <c r="Q2" s="10">
        <f>N2+K2+H2</f>
        <v>125.38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3.9986779386599641E-2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3135.5363428447881</v>
      </c>
      <c r="D7" s="20">
        <f>(C7*[1]Feuil1!$K$2-C4)/C4</f>
        <v>0.14408102325130606</v>
      </c>
      <c r="E7" s="31">
        <f>C7-C7/(1+D7)</f>
        <v>394.87700218544751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1044.5056527791405</v>
      </c>
    </row>
    <row r="9" spans="2:20">
      <c r="M9" s="17" t="str">
        <f>IF(C13&gt;C7*[2]Params!F8,B13,"Others")</f>
        <v>ETH</v>
      </c>
      <c r="N9" s="18">
        <f>IF(C13&gt;C7*0.1,C13,C7)</f>
        <v>1010.8001189144862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217.94502248091348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839.15589144975411</v>
      </c>
    </row>
    <row r="12" spans="2:20">
      <c r="B12" s="7" t="s">
        <v>4</v>
      </c>
      <c r="C12" s="1">
        <f>[2]BTC!J4</f>
        <v>1044.5056527791405</v>
      </c>
      <c r="D12" s="20">
        <f>C12/$C$7</f>
        <v>0.33311865613124692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1010.8001189144862</v>
      </c>
      <c r="D13" s="20">
        <f t="shared" ref="D13:D50" si="0">C13/$C$7</f>
        <v>0.32236912872054752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217.94502248091348</v>
      </c>
      <c r="D14" s="20">
        <f t="shared" si="0"/>
        <v>6.9508051781398836E-2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167.51141657537147</v>
      </c>
      <c r="D15" s="20">
        <f t="shared" si="0"/>
        <v>5.3423528946691411E-2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108.22</v>
      </c>
      <c r="D16" s="20">
        <f t="shared" si="0"/>
        <v>3.4514031466085608E-2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2.6234746150436167E-2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2.2053643281092404E-2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41.485017494458191</v>
      </c>
      <c r="D19" s="20">
        <f>C19/$C$7</f>
        <v>1.3230596924550378E-2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39.776451896501563</v>
      </c>
      <c r="D20" s="20">
        <f t="shared" si="0"/>
        <v>1.2685693146970019E-2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37.612466108459387</v>
      </c>
      <c r="D21" s="20">
        <f t="shared" si="0"/>
        <v>1.1995544620074346E-2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38.567598841485278</v>
      </c>
      <c r="D22" s="20">
        <f t="shared" si="0"/>
        <v>1.2300160044228329E-2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33.338539605357113</v>
      </c>
      <c r="D23" s="20">
        <f t="shared" si="0"/>
        <v>1.0632483875186071E-2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32.832529757026442</v>
      </c>
      <c r="D24" s="20">
        <f t="shared" si="0"/>
        <v>1.0471104834089841E-2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7.2289599571669482E-3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22.563416607531753</v>
      </c>
      <c r="D26" s="20">
        <f t="shared" si="0"/>
        <v>7.1960309626201207E-3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21.52093398859942</v>
      </c>
      <c r="D27" s="20">
        <f t="shared" si="0"/>
        <v>6.8635575019596337E-3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17.936254838699721</v>
      </c>
      <c r="D28" s="20">
        <f t="shared" si="0"/>
        <v>5.7203147651692142E-3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5.4121522267554303E-3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11.90327704541132</v>
      </c>
      <c r="D30" s="20">
        <f t="shared" si="0"/>
        <v>3.7962491082504232E-3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10.670811018946795</v>
      </c>
      <c r="D31" s="20">
        <f t="shared" si="0"/>
        <v>3.4031852455792154E-3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10.457021419311801</v>
      </c>
      <c r="D32" s="20">
        <f t="shared" si="0"/>
        <v>3.3350024607989156E-3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9.9060645478537825</v>
      </c>
      <c r="D33" s="20">
        <f t="shared" si="0"/>
        <v>3.1592887036564453E-3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9.7019361306802807</v>
      </c>
      <c r="D34" s="20">
        <f t="shared" si="0"/>
        <v>3.0941871086328961E-3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9.2506788195603793</v>
      </c>
      <c r="D35" s="20">
        <f t="shared" si="0"/>
        <v>2.9502700042594583E-3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8.0204055393668465</v>
      </c>
      <c r="D36" s="20">
        <f t="shared" si="0"/>
        <v>2.5579054625436575E-3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5.583004564565873</v>
      </c>
      <c r="D37" s="20">
        <f t="shared" si="0"/>
        <v>1.7805580781438375E-3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5.8513999839002686</v>
      </c>
      <c r="D38" s="20">
        <f t="shared" si="0"/>
        <v>1.8661560078080453E-3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1.722193401560361E-3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4.432922959174701</v>
      </c>
      <c r="D40" s="20">
        <f t="shared" si="0"/>
        <v>1.4137686425770555E-3</v>
      </c>
    </row>
    <row r="41" spans="2:14">
      <c r="B41" s="22" t="s">
        <v>56</v>
      </c>
      <c r="C41" s="9">
        <f>[2]SHIB!$J$4</f>
        <v>3.6081965549415935</v>
      </c>
      <c r="D41" s="20">
        <f t="shared" si="0"/>
        <v>1.1507430182320813E-3</v>
      </c>
    </row>
    <row r="42" spans="2:14">
      <c r="B42" s="7" t="s">
        <v>28</v>
      </c>
      <c r="C42" s="1">
        <f>[2]ATLAS!O46</f>
        <v>3.410335208556619</v>
      </c>
      <c r="D42" s="20">
        <f t="shared" si="0"/>
        <v>1.0876401469046642E-3</v>
      </c>
    </row>
    <row r="43" spans="2:14">
      <c r="B43" s="22" t="s">
        <v>40</v>
      </c>
      <c r="C43" s="9">
        <f>[2]SHPING!$J$4</f>
        <v>2.2791509004250967</v>
      </c>
      <c r="D43" s="20">
        <f t="shared" si="0"/>
        <v>7.2687752627267725E-4</v>
      </c>
    </row>
    <row r="44" spans="2:14">
      <c r="B44" s="22" t="s">
        <v>50</v>
      </c>
      <c r="C44" s="9">
        <f>[2]KAVA!$J$4</f>
        <v>2.1435189598939073</v>
      </c>
      <c r="D44" s="20">
        <f t="shared" si="0"/>
        <v>6.8362114978681764E-4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5.4114939661663894E-4</v>
      </c>
    </row>
    <row r="46" spans="2:14">
      <c r="B46" s="22" t="s">
        <v>36</v>
      </c>
      <c r="C46" s="9">
        <f>[2]AMP!$J$4</f>
        <v>1.6906242643315927</v>
      </c>
      <c r="D46" s="20">
        <f t="shared" si="0"/>
        <v>5.3918184306476081E-4</v>
      </c>
    </row>
    <row r="47" spans="2:14">
      <c r="B47" s="7" t="s">
        <v>25</v>
      </c>
      <c r="C47" s="1">
        <f>[2]POLIS!J4</f>
        <v>1.5443539559481434</v>
      </c>
      <c r="D47" s="20">
        <f t="shared" si="0"/>
        <v>4.9253262826065428E-4</v>
      </c>
    </row>
    <row r="48" spans="2:14">
      <c r="B48" s="22" t="s">
        <v>23</v>
      </c>
      <c r="C48" s="9">
        <f>[2]LUNA!J4</f>
        <v>1.2236727957049971</v>
      </c>
      <c r="D48" s="20">
        <f t="shared" si="0"/>
        <v>3.9025948415408624E-4</v>
      </c>
    </row>
    <row r="49" spans="2:4">
      <c r="B49" s="22" t="s">
        <v>43</v>
      </c>
      <c r="C49" s="9">
        <f>[2]TRX!$J$4</f>
        <v>0.91008802151497969</v>
      </c>
      <c r="D49" s="20">
        <f t="shared" si="0"/>
        <v>2.9024955286892996E-4</v>
      </c>
    </row>
    <row r="50" spans="2:4">
      <c r="B50" s="7" t="s">
        <v>5</v>
      </c>
      <c r="C50" s="1">
        <f>H$2</f>
        <v>0.19</v>
      </c>
      <c r="D50" s="20">
        <f t="shared" si="0"/>
        <v>6.0595693758605297E-5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2023-11-06T12:10:48Z</dcterms:modified>
</cp:coreProperties>
</file>