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4" l="1"/>
  <c r="C38"/>
  <c r="C35"/>
  <c r="C23" l="1"/>
  <c r="C20"/>
  <c r="C44" l="1"/>
  <c r="C16" l="1"/>
  <c r="C12" l="1"/>
  <c r="C13" l="1"/>
  <c r="C28" l="1"/>
  <c r="C24" l="1"/>
  <c r="C31" l="1"/>
  <c r="C49" l="1"/>
  <c r="C52" l="1"/>
  <c r="C33" l="1"/>
  <c r="C39" l="1"/>
  <c r="C15" l="1"/>
  <c r="C26" l="1"/>
  <c r="C17" l="1"/>
  <c r="C22" l="1"/>
  <c r="C30" l="1"/>
  <c r="C25"/>
  <c r="C7" l="1"/>
  <c r="M9" l="1"/>
  <c r="D55"/>
  <c r="D27"/>
  <c r="D41"/>
  <c r="D34"/>
  <c r="D21"/>
  <c r="D16"/>
  <c r="D49"/>
  <c r="Q3"/>
  <c r="D23"/>
  <c r="M8"/>
  <c r="D19"/>
  <c r="D12"/>
  <c r="D51"/>
  <c r="D32"/>
  <c r="D43"/>
  <c r="D35"/>
  <c r="D46"/>
  <c r="D52"/>
  <c r="D44"/>
  <c r="D53"/>
  <c r="D18"/>
  <c r="D36"/>
  <c r="D22"/>
  <c r="D17"/>
  <c r="D47"/>
  <c r="D39"/>
  <c r="D24"/>
  <c r="D50"/>
  <c r="D37"/>
  <c r="D14"/>
  <c r="D42"/>
  <c r="D54"/>
  <c r="D29"/>
  <c r="D38"/>
  <c r="D28"/>
  <c r="D7"/>
  <c r="E7" s="1"/>
  <c r="N8"/>
  <c r="D25"/>
  <c r="D15"/>
  <c r="D40"/>
  <c r="D31"/>
  <c r="D45"/>
  <c r="D48"/>
  <c r="N9"/>
  <c r="D33"/>
  <c r="D13"/>
  <c r="D20"/>
  <c r="D26"/>
  <c r="D30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<sst xmlns="http://schemas.openxmlformats.org/spreadsheetml/2006/main" count="107" uniqueCount="67">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</sst>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1259.3209545028735</c:v>
                </c:pt>
                <c:pt idx="1">
                  <c:v>1287.593110574787</c:v>
                </c:pt>
                <c:pt idx="2">
                  <c:v>552.62</c:v>
                </c:pt>
                <c:pt idx="3">
                  <c:v>287.58572759907685</c:v>
                </c:pt>
                <c:pt idx="4">
                  <c:v>1052.7686521153564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1287.593110574787</v>
          </cell>
        </row>
      </sheetData>
      <sheetData sheetId="1">
        <row r="4">
          <cell r="J4">
            <v>1259.3209545028735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3.1295952934947162</v>
          </cell>
        </row>
      </sheetData>
      <sheetData sheetId="4">
        <row r="47">
          <cell r="M47">
            <v>112.44999999999999</v>
          </cell>
          <cell r="O47">
            <v>2.1618819187493372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4.1204205212991383</v>
          </cell>
        </row>
      </sheetData>
      <sheetData sheetId="8">
        <row r="4">
          <cell r="J4">
            <v>43.820846200723288</v>
          </cell>
        </row>
      </sheetData>
      <sheetData sheetId="9">
        <row r="4">
          <cell r="J4">
            <v>11.912657901482868</v>
          </cell>
        </row>
      </sheetData>
      <sheetData sheetId="10">
        <row r="4">
          <cell r="J4">
            <v>24.125458516898917</v>
          </cell>
        </row>
      </sheetData>
      <sheetData sheetId="11">
        <row r="4">
          <cell r="J4">
            <v>13.803926319692978</v>
          </cell>
        </row>
      </sheetData>
      <sheetData sheetId="12">
        <row r="4">
          <cell r="J4">
            <v>63.568369793684781</v>
          </cell>
        </row>
      </sheetData>
      <sheetData sheetId="13">
        <row r="4">
          <cell r="J4">
            <v>3.8027812480017329</v>
          </cell>
        </row>
      </sheetData>
      <sheetData sheetId="14">
        <row r="4">
          <cell r="J4">
            <v>188.41092784381502</v>
          </cell>
        </row>
      </sheetData>
      <sheetData sheetId="15">
        <row r="4">
          <cell r="J4">
            <v>5.705193327150095</v>
          </cell>
        </row>
      </sheetData>
      <sheetData sheetId="16">
        <row r="4">
          <cell r="J4">
            <v>39.979314576173536</v>
          </cell>
        </row>
      </sheetData>
      <sheetData sheetId="17">
        <row r="4">
          <cell r="J4">
            <v>5.571530368213546</v>
          </cell>
        </row>
      </sheetData>
      <sheetData sheetId="18">
        <row r="4">
          <cell r="J4">
            <v>4.9492286061154269</v>
          </cell>
        </row>
      </sheetData>
      <sheetData sheetId="19">
        <row r="4">
          <cell r="J4">
            <v>13.760210775701895</v>
          </cell>
        </row>
      </sheetData>
      <sheetData sheetId="20">
        <row r="4">
          <cell r="J4">
            <v>2.5372143871772295</v>
          </cell>
        </row>
      </sheetData>
      <sheetData sheetId="21">
        <row r="4">
          <cell r="J4">
            <v>14.658449099354508</v>
          </cell>
        </row>
      </sheetData>
      <sheetData sheetId="22">
        <row r="4">
          <cell r="J4">
            <v>8.4420763871371545</v>
          </cell>
        </row>
      </sheetData>
      <sheetData sheetId="23">
        <row r="4">
          <cell r="J4">
            <v>11.785785655133486</v>
          </cell>
        </row>
      </sheetData>
      <sheetData sheetId="24">
        <row r="4">
          <cell r="J4">
            <v>3.994286184450603</v>
          </cell>
        </row>
      </sheetData>
      <sheetData sheetId="25">
        <row r="4">
          <cell r="J4">
            <v>20.146067805071084</v>
          </cell>
        </row>
      </sheetData>
      <sheetData sheetId="26">
        <row r="4">
          <cell r="J4">
            <v>49.587210728235576</v>
          </cell>
        </row>
      </sheetData>
      <sheetData sheetId="27">
        <row r="4">
          <cell r="J4">
            <v>1.9406900556880302</v>
          </cell>
        </row>
      </sheetData>
      <sheetData sheetId="28">
        <row r="4">
          <cell r="J4">
            <v>42.033722474213796</v>
          </cell>
        </row>
      </sheetData>
      <sheetData sheetId="29">
        <row r="4">
          <cell r="J4">
            <v>39.592962325978071</v>
          </cell>
        </row>
      </sheetData>
      <sheetData sheetId="30">
        <row r="4">
          <cell r="J4">
            <v>2.2585822659948236</v>
          </cell>
        </row>
      </sheetData>
      <sheetData sheetId="31">
        <row r="4">
          <cell r="J4">
            <v>4.7349365301030373</v>
          </cell>
        </row>
      </sheetData>
      <sheetData sheetId="32">
        <row r="4">
          <cell r="J4">
            <v>2.9483346153858943</v>
          </cell>
        </row>
      </sheetData>
      <sheetData sheetId="33">
        <row r="4">
          <cell r="J4">
            <v>287.58572759907685</v>
          </cell>
        </row>
      </sheetData>
      <sheetData sheetId="34">
        <row r="4">
          <cell r="J4">
            <v>1.0111825944013686</v>
          </cell>
        </row>
      </sheetData>
      <sheetData sheetId="35">
        <row r="4">
          <cell r="J4">
            <v>13.823977501918669</v>
          </cell>
        </row>
      </sheetData>
      <sheetData sheetId="36">
        <row r="4">
          <cell r="J4">
            <v>19.412566182024172</v>
          </cell>
        </row>
      </sheetData>
      <sheetData sheetId="37">
        <row r="4">
          <cell r="J4">
            <v>8.8351797115716568</v>
          </cell>
        </row>
      </sheetData>
      <sheetData sheetId="38">
        <row r="4">
          <cell r="J4">
            <v>6.0762908003196507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3" sqref="N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552.62</f>
        <v>552.62</v>
      </c>
      <c r="P2" t="s">
        <v>8</v>
      </c>
      <c r="Q2" s="10">
        <f>N2+K2+H2</f>
        <v>629.55000000000007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0.14179410312402113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4439.8884447920946</v>
      </c>
      <c r="D7" s="20">
        <f>(C7*[1]Feuil1!$K$2-C4)/C4</f>
        <v>0.55755531409437409</v>
      </c>
      <c r="E7" s="31">
        <f>C7-C7/(1+D7)</f>
        <v>1589.3389942426443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1259.3209545028735</v>
      </c>
    </row>
    <row r="9" spans="2:20">
      <c r="M9" s="17" t="str">
        <f>IF(C13&gt;C7*Params!F8,B13,"Others")</f>
        <v>ETH</v>
      </c>
      <c r="N9" s="18">
        <f>IF(C13&gt;C7*0.1,C13,C7)</f>
        <v>1287.593110574787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552.62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287.58572759907685</v>
      </c>
    </row>
    <row r="12" spans="2:20">
      <c r="B12" s="7" t="s">
        <v>4</v>
      </c>
      <c r="C12" s="1">
        <f>[2]BTC!J4</f>
        <v>1259.3209545028735</v>
      </c>
      <c r="D12" s="20">
        <f>C12/$C$7</f>
        <v>0.28363797202608393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1052.7686521153564</v>
      </c>
    </row>
    <row r="13" spans="2:20">
      <c r="B13" s="7" t="s">
        <v>19</v>
      </c>
      <c r="C13" s="1">
        <f>[2]ETH!J4</f>
        <v>1287.593110574787</v>
      </c>
      <c r="D13" s="20">
        <f t="shared" ref="D13:D55" si="0">C13/$C$7</f>
        <v>0.29000573473531965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552.62</v>
      </c>
      <c r="D14" s="20">
        <f t="shared" si="0"/>
        <v>0.12446709120545874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287.58572759907685</v>
      </c>
      <c r="D15" s="20">
        <f t="shared" si="0"/>
        <v>6.4773187699436338E-2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188.41092784381502</v>
      </c>
      <c r="D16" s="20">
        <f t="shared" si="0"/>
        <v>4.2435959863995565E-2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2.532721292398725E-2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2.3874473721144054E-2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1.4088191804316608E-2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63.568369793684781</v>
      </c>
      <c r="D20" s="20">
        <f t="shared" si="0"/>
        <v>1.4317560133351837E-2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1.1419205827000033E-2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42.033722474213796</v>
      </c>
      <c r="D22" s="20">
        <f t="shared" si="0"/>
        <v>9.4672924774762222E-3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49.587210728235576</v>
      </c>
      <c r="D23" s="20">
        <f t="shared" si="0"/>
        <v>1.1168571315434837E-2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43.820846200723288</v>
      </c>
      <c r="D24" s="20">
        <f t="shared" si="0"/>
        <v>9.869807934504371E-3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39.592962325978071</v>
      </c>
      <c r="D25" s="20">
        <f t="shared" si="0"/>
        <v>8.9175579112623585E-3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39.979314576173536</v>
      </c>
      <c r="D26" s="20">
        <f t="shared" si="0"/>
        <v>9.0045763701717598E-3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5.9078060915623443E-3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24.125458516898917</v>
      </c>
      <c r="D28" s="20">
        <f t="shared" si="0"/>
        <v>5.4337983525684355E-3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20.146067805071084</v>
      </c>
      <c r="D29" s="20">
        <f t="shared" si="0"/>
        <v>4.5375166641184513E-3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19.412566182024172</v>
      </c>
      <c r="D30" s="20">
        <f t="shared" si="0"/>
        <v>4.3723094450255264E-3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13.760210775701895</v>
      </c>
      <c r="D31" s="20">
        <f t="shared" si="0"/>
        <v>3.0992244392631899E-3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13.803926319692978</v>
      </c>
      <c r="D32" s="20">
        <f t="shared" si="0"/>
        <v>3.1090705298879129E-3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11.912657901482868</v>
      </c>
      <c r="D33" s="20">
        <f t="shared" si="0"/>
        <v>2.683098471867281E-3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13.823977501918669</v>
      </c>
      <c r="D34" s="20">
        <f t="shared" si="0"/>
        <v>3.1135866753890934E-3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14.658449099354508</v>
      </c>
      <c r="D35" s="20">
        <f t="shared" si="0"/>
        <v>3.3015354510874235E-3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11.785785655133486</v>
      </c>
      <c r="D36" s="20">
        <f t="shared" si="0"/>
        <v>2.654522923646424E-3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2.3649242836982316E-3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8.4420763871371545</v>
      </c>
      <c r="D38" s="20">
        <f t="shared" si="0"/>
        <v>1.9014163288358181E-3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5.571530368213546</v>
      </c>
      <c r="D39" s="20">
        <f t="shared" si="0"/>
        <v>1.2548807109667014E-3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5.705193327150095</v>
      </c>
      <c r="D40" s="20">
        <f t="shared" si="0"/>
        <v>1.2849857373876542E-3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4.7349365301030373</v>
      </c>
      <c r="D41" s="20">
        <f t="shared" si="0"/>
        <v>1.0664539411248111E-3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4.9492286061154269</v>
      </c>
      <c r="D42" s="20">
        <f t="shared" si="0"/>
        <v>1.1147191348739355E-3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4.1204205212991383</v>
      </c>
      <c r="D43" s="20">
        <f t="shared" si="0"/>
        <v>9.2804595713036754E-4</v>
      </c>
    </row>
    <row r="44" spans="2:14">
      <c r="B44" s="22" t="s">
        <v>23</v>
      </c>
      <c r="C44" s="9">
        <f>[2]LUNA!J4</f>
        <v>3.994286184450603</v>
      </c>
      <c r="D44" s="20">
        <f t="shared" si="0"/>
        <v>8.9963660891881759E-4</v>
      </c>
    </row>
    <row r="45" spans="2:14">
      <c r="B45" s="22" t="s">
        <v>36</v>
      </c>
      <c r="C45" s="9">
        <f>[2]AMP!$J$4</f>
        <v>3.8027812480017329</v>
      </c>
      <c r="D45" s="20">
        <f t="shared" si="0"/>
        <v>8.5650378276110148E-4</v>
      </c>
    </row>
    <row r="46" spans="2:14">
      <c r="B46" s="7" t="s">
        <v>25</v>
      </c>
      <c r="C46" s="1">
        <f>[2]POLIS!J4</f>
        <v>3.1295952934947162</v>
      </c>
      <c r="D46" s="20">
        <f t="shared" si="0"/>
        <v>7.0488151502222374E-4</v>
      </c>
    </row>
    <row r="47" spans="2:14">
      <c r="B47" s="22" t="s">
        <v>40</v>
      </c>
      <c r="C47" s="9">
        <f>[2]SHPING!$J$4</f>
        <v>2.9483346153858943</v>
      </c>
      <c r="D47" s="20">
        <f t="shared" si="0"/>
        <v>6.6405601222801786E-4</v>
      </c>
    </row>
    <row r="48" spans="2:14">
      <c r="B48" s="22" t="s">
        <v>50</v>
      </c>
      <c r="C48" s="9">
        <f>[2]KAVA!$J$4</f>
        <v>2.5372143871772295</v>
      </c>
      <c r="D48" s="20">
        <f t="shared" si="0"/>
        <v>5.7145903973180548E-4</v>
      </c>
    </row>
    <row r="49" spans="2:4">
      <c r="B49" s="22" t="s">
        <v>62</v>
      </c>
      <c r="C49" s="10">
        <f>[2]SEI!$J$4</f>
        <v>2.2585822659948236</v>
      </c>
      <c r="D49" s="20">
        <f t="shared" si="0"/>
        <v>5.0870248072203215E-4</v>
      </c>
    </row>
    <row r="50" spans="2:4">
      <c r="B50" s="22" t="s">
        <v>65</v>
      </c>
      <c r="C50" s="10">
        <f>[2]DYDX!$J$4</f>
        <v>6.0762908003196507</v>
      </c>
      <c r="D50" s="20">
        <f t="shared" si="0"/>
        <v>1.3685683493798195E-3</v>
      </c>
    </row>
    <row r="51" spans="2:4">
      <c r="B51" s="22" t="s">
        <v>66</v>
      </c>
      <c r="C51" s="10">
        <f>[2]TIA!$J$4</f>
        <v>8.8351797115716568</v>
      </c>
      <c r="D51" s="20">
        <f t="shared" si="0"/>
        <v>1.989955338165119E-3</v>
      </c>
    </row>
    <row r="52" spans="2:4">
      <c r="B52" s="7" t="s">
        <v>28</v>
      </c>
      <c r="C52" s="1">
        <f>[2]ATLAS!O47</f>
        <v>2.1618819187493372</v>
      </c>
      <c r="D52" s="20">
        <f t="shared" si="0"/>
        <v>4.8692257601318429E-4</v>
      </c>
    </row>
    <row r="53" spans="2:4">
      <c r="B53" s="22" t="s">
        <v>63</v>
      </c>
      <c r="C53" s="10">
        <f>[2]MEME!$J$4</f>
        <v>1.9406900556880302</v>
      </c>
      <c r="D53" s="20">
        <f t="shared" si="0"/>
        <v>4.3710333712650439E-4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3.8217032276797558E-4</v>
      </c>
    </row>
    <row r="55" spans="2:4">
      <c r="B55" s="22" t="s">
        <v>43</v>
      </c>
      <c r="C55" s="9">
        <f>[2]TRX!$J$4</f>
        <v>1.0111825944013686</v>
      </c>
      <c r="D55" s="20">
        <f t="shared" si="0"/>
        <v>2.2774954978597867E-4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2023-12-25T09:37:39Z</dcterms:modified>
</cp:coreProperties>
</file>