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47395200"/>
        <axId val="47397120"/>
      </lineChart>
      <dateAx>
        <axId val="473952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397120"/>
        <crosses val="autoZero"/>
        <lblOffset val="100"/>
      </dateAx>
      <valAx>
        <axId val="47397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3952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:D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2265.878808484033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0.00696521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0.12222409</v>
      </c>
      <c r="C35" s="59">
        <f>(D35/B35)</f>
        <v/>
      </c>
      <c r="D35" s="60" t="n">
        <v>209.64</v>
      </c>
      <c r="E35" t="inlineStr">
        <is>
          <t>DCA1</t>
        </is>
      </c>
    </row>
    <row r="36">
      <c r="B36" s="24" t="n">
        <v>0.02459754</v>
      </c>
      <c r="C36" s="59">
        <f>(D36/B36)</f>
        <v/>
      </c>
      <c r="D36" s="60" t="n">
        <v>42.9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0.05592732</v>
      </c>
      <c r="C40" s="59">
        <f>(D40/B40)</f>
        <v/>
      </c>
      <c r="D40" s="60" t="n">
        <v>104.65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1.405635556678683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15.29050288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0.59472163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9.528236939915651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0.02814654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35.25428403403669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2.61631565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0.01656136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0.73517338</v>
      </c>
      <c r="C10" s="58">
        <f>(D10/B10)</f>
        <v/>
      </c>
      <c r="D10" s="58" t="n">
        <v>11.52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0.003690670767159375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307.8816608644557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0.00258265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0.57555862</v>
      </c>
      <c r="C11" s="58">
        <f>(D11/B11)</f>
        <v/>
      </c>
      <c r="D11" s="58" t="n">
        <v>163.77</v>
      </c>
      <c r="E11" t="inlineStr">
        <is>
          <t>DCA1</t>
        </is>
      </c>
      <c r="P11" s="58">
        <f>(SUM(P6:P9))</f>
        <v/>
      </c>
    </row>
    <row r="12">
      <c r="B12" s="83" t="n">
        <v>0.15002085</v>
      </c>
      <c r="C12" s="58">
        <f>(D12/B12)</f>
        <v/>
      </c>
      <c r="D12" s="58" t="n">
        <v>42.9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0.07946421744688037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0.28625838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6.800195891087728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7.53795254</v>
      </c>
      <c r="C5" s="58">
        <f>(D5/B5)</f>
        <v/>
      </c>
      <c r="D5" s="58" t="n">
        <v>42.9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0.07706414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53.45055140717564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0.00297753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0.158575685004693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12.22741483614707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2.463145</v>
      </c>
      <c r="C5" s="58">
        <f>(D5/B5)</f>
        <v/>
      </c>
      <c r="D5" s="58" t="n">
        <v>12.24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0.00233002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42193.50702896908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0.0003538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0.00733923</v>
      </c>
      <c r="C23" s="58">
        <f>(D23/B23)</f>
        <v/>
      </c>
      <c r="D23" s="58" t="n">
        <v>185.85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0.00162203</v>
      </c>
      <c r="C24" s="58">
        <f>(D24/B24)</f>
        <v/>
      </c>
      <c r="D24" s="58" t="n">
        <v>42.9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0.00198829</v>
      </c>
      <c r="C34" s="58">
        <f>(D34/B34)</f>
        <v/>
      </c>
      <c r="D34" s="58" t="n">
        <v>57.35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0.7233713025989242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3.11447794018218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6.47331966</v>
      </c>
      <c r="C5" s="58">
        <f>(D5/B5)</f>
        <v/>
      </c>
      <c r="D5" s="58" t="n">
        <v>14.52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0.01936127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14.56704090555282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1.43486269</v>
      </c>
      <c r="C5" s="58">
        <f>(D5/B5)</f>
        <v/>
      </c>
      <c r="D5" s="58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0.00243699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67.56623861477264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0.00127702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0.6418144502982992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0.05762087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9.920515354797281e-05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4936.16515578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0.7890755840826555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0.32604534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47.0771221</v>
      </c>
      <c r="C7" s="58">
        <f>(D7/B7)</f>
        <v/>
      </c>
      <c r="D7" s="58" t="n">
        <v>42.9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0"/>
    <col width="9.140625" customWidth="1" style="14" min="321" max="16384"/>
  </cols>
  <sheetData>
    <row r="1"/>
    <row r="2"/>
    <row r="3">
      <c r="I3" t="inlineStr">
        <is>
          <t>Actual Price :</t>
        </is>
      </c>
      <c r="J3" s="79" t="n">
        <v>0.02331706367068055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0.06475127999999999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1.086168187430007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0.3446265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2.921764578219431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23.49789108</v>
      </c>
      <c r="C6" s="58">
        <f>(D6/B6)</f>
        <v/>
      </c>
      <c r="D6" s="58" t="n">
        <v>42.9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0.10180463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41"/>
    <col width="9.140625" customWidth="1" style="14" min="3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0.6538872588456545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0.07591916999999999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9.009059849078089e-06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265.47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0.004096532322641643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Z21" sqref="Z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97.48663522647152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(($B$15+$R$19)/5)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(($B$15+$R$19)/5)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(C13)</f>
        <v/>
      </c>
      <c r="T9" s="58">
        <f>(D13)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(B15+B22)</f>
        <v/>
      </c>
      <c r="S11" s="58">
        <f>(T11/R11)</f>
        <v/>
      </c>
      <c r="T11" s="58">
        <f>(D15+D22)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(B16+B20+B36-N16)</f>
        <v/>
      </c>
      <c r="S12" s="58">
        <f>(T12/R12)</f>
        <v/>
      </c>
      <c r="T12" s="58">
        <f>(D16+11.97*B20+B36*19.42078-N16*19.42078)</f>
        <v/>
      </c>
      <c r="U12" t="inlineStr">
        <is>
          <t>DCA1</t>
        </is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5">
        <f>(B17)</f>
        <v/>
      </c>
      <c r="S13" s="61">
        <f>(C17)</f>
        <v/>
      </c>
      <c r="T13" s="62">
        <f>(D17)</f>
        <v/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B18+B21+B38-N25</f>
        <v/>
      </c>
      <c r="S14" s="58">
        <f>(T14/R14)</f>
        <v/>
      </c>
      <c r="T14" s="58">
        <f>(D18+12.6*B21+20.2393*B38-20.2393*N25)</f>
        <v/>
      </c>
      <c r="U14" t="inlineStr">
        <is>
          <t>DCA2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(B19)</f>
        <v/>
      </c>
      <c r="S15" s="58">
        <f>(T15/R15)</f>
        <v/>
      </c>
      <c r="T15" s="58">
        <f>(D19)</f>
        <v/>
      </c>
    </row>
    <row r="16">
      <c r="B16" s="24" t="n">
        <v>6.09218008</v>
      </c>
      <c r="C16" s="58">
        <f>(D16/B16)</f>
        <v/>
      </c>
      <c r="D16" s="58" t="n">
        <v>127.14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(B20-B20)</f>
        <v/>
      </c>
      <c r="S16" s="58" t="n">
        <v>0</v>
      </c>
      <c r="T16" s="58">
        <f>(14.952/1.25*-B20+D20)</f>
        <v/>
      </c>
      <c r="U16" t="inlineStr">
        <is>
          <t>DCA1 1/5</t>
        </is>
      </c>
    </row>
    <row r="17">
      <c r="B17" s="25" t="n">
        <v>0.06411356</v>
      </c>
      <c r="C17" s="61" t="n">
        <v>0</v>
      </c>
      <c r="D17" s="62" t="n">
        <v>0</v>
      </c>
      <c r="E17" s="59">
        <f>B17*J3</f>
        <v/>
      </c>
      <c r="N17" s="24">
        <f>($R$12+$R$20)/2</f>
        <v/>
      </c>
      <c r="O17" s="58">
        <f>($S$12*[1]Params!K11)</f>
        <v/>
      </c>
      <c r="P17" s="58">
        <f>O17*N17</f>
        <v/>
      </c>
      <c r="R17" s="24">
        <f>(B21-B21)</f>
        <v/>
      </c>
      <c r="S17" s="58" t="n">
        <v>0</v>
      </c>
      <c r="T17" s="58">
        <f>(12.6*-B21+D21)</f>
        <v/>
      </c>
      <c r="U17" t="inlineStr">
        <is>
          <t>DCA2 1/5</t>
        </is>
      </c>
    </row>
    <row r="18">
      <c r="B18" s="24" t="n">
        <v>1.90353084</v>
      </c>
      <c r="C18" s="58">
        <f>(D18/B18)</f>
        <v/>
      </c>
      <c r="D18" s="58" t="n">
        <v>42.9</v>
      </c>
      <c r="E18" t="inlineStr">
        <is>
          <t>DCA2</t>
        </is>
      </c>
      <c r="N18" s="24" t="n"/>
      <c r="O18" s="58" t="n"/>
      <c r="P18" s="58" t="n"/>
      <c r="R18" s="24">
        <f>(B25+B26)+B42+B43</f>
        <v/>
      </c>
      <c r="S18" s="58" t="n">
        <v>0</v>
      </c>
      <c r="T18" s="58">
        <f>(D25+D26)+D42+D43</f>
        <v/>
      </c>
      <c r="U18" t="inlineStr">
        <is>
          <t>DCA2*</t>
        </is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(B27+B24+B32+B33+B28+B34)</f>
        <v/>
      </c>
      <c r="S19" s="58" t="n">
        <v>0</v>
      </c>
      <c r="T19" s="58">
        <f>(D27+D24+D32+D33+D28+D34)</f>
        <v/>
      </c>
      <c r="U19" t="inlineStr">
        <is>
          <t>Ph*</t>
        </is>
      </c>
      <c r="V19" s="59">
        <f>-T18+R18*$J$3</f>
        <v/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B30+B23+B29+B31+B41+B44</f>
        <v/>
      </c>
      <c r="S20" s="58" t="n">
        <v>0</v>
      </c>
      <c r="T20" s="58">
        <f>D30+D23+D29+D31+D41+D44</f>
        <v/>
      </c>
      <c r="U20" t="inlineStr">
        <is>
          <t>DCA1*</t>
        </is>
      </c>
      <c r="V20" s="59">
        <f>-T19+R19*$J$3</f>
        <v/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B35</f>
        <v/>
      </c>
      <c r="S21" s="59">
        <f>T21/R21</f>
        <v/>
      </c>
      <c r="T21" s="59">
        <f>D35</f>
        <v/>
      </c>
      <c r="U21" t="inlineStr">
        <is>
          <t>Ph 2/5</t>
        </is>
      </c>
      <c r="V21" s="59">
        <f>-T20+R20*$J$3</f>
        <v/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B36-B36</f>
        <v/>
      </c>
      <c r="S22" s="59" t="n">
        <v>0</v>
      </c>
      <c r="T22" s="58">
        <f>D36-B36*19.42078</f>
        <v/>
      </c>
      <c r="U22" t="inlineStr">
        <is>
          <t>DCA1 2/5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B37</f>
        <v/>
      </c>
      <c r="S23" s="58">
        <f>T23/R23</f>
        <v/>
      </c>
      <c r="T23" s="58">
        <f>D37</f>
        <v/>
      </c>
      <c r="U23" t="inlineStr">
        <is>
          <t>Ph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($S$14*[1]Params!K9)</f>
        <v/>
      </c>
      <c r="P24" s="58">
        <f>(O24*N24)</f>
        <v/>
      </c>
      <c r="Q24" t="inlineStr">
        <is>
          <t>Done</t>
        </is>
      </c>
      <c r="R24" s="24">
        <f>B38-B38</f>
        <v/>
      </c>
      <c r="S24" s="58" t="n">
        <v>0</v>
      </c>
      <c r="T24" s="58">
        <f>D38-B38*20.2393</f>
        <v/>
      </c>
      <c r="U24" t="inlineStr">
        <is>
          <t>DCA2 2/5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  <c r="R25" s="24">
        <f>N16-N16</f>
        <v/>
      </c>
      <c r="S25" s="58" t="n">
        <v>0</v>
      </c>
      <c r="T25" s="58">
        <f>-57.77+(N16)*19.42078</f>
        <v/>
      </c>
      <c r="U25" t="inlineStr">
        <is>
          <t>DCA1 3/5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4*($B$18+$R$18)/5-$N$25-$N$24-$N$23</f>
        <v/>
      </c>
      <c r="O26" s="58">
        <f>($S$14*[1]Params!K11)</f>
        <v/>
      </c>
      <c r="P26" s="58">
        <f>O26*N26</f>
        <v/>
      </c>
      <c r="R26" s="24">
        <f>N25-N25</f>
        <v/>
      </c>
      <c r="S26" s="59" t="n">
        <v>0</v>
      </c>
      <c r="T26" s="59">
        <f>-P25+N25*20.2393</f>
        <v/>
      </c>
      <c r="U26" t="inlineStr">
        <is>
          <t>DCA2 3/5</t>
        </is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  <c r="R27" s="24">
        <f>B40</f>
        <v/>
      </c>
      <c r="S27" s="58">
        <f>C40</f>
        <v/>
      </c>
      <c r="T27" s="58">
        <f>D40</f>
        <v/>
      </c>
      <c r="U27" t="inlineStr">
        <is>
          <t>Ph 4/5</t>
        </is>
      </c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 s="14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11:S12 S14:S15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0.1135429825897472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0.25764603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E14" sqref="E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5.952159383535109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2.44582325</v>
      </c>
      <c r="C5" s="58">
        <f>(D5/B5)</f>
        <v/>
      </c>
      <c r="D5" s="58" t="n">
        <v>13.8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0.00268127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0.5253710678098316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0.84370565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4"/>
    <col width="9.140625" customWidth="1" style="14" min="3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17.34565940946905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0.0022913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04"/>
    <col width="9.140625" customWidth="1" style="14" min="305" max="16384"/>
  </cols>
  <sheetData>
    <row r="1"/>
    <row r="2"/>
    <row r="3">
      <c r="I3" t="inlineStr">
        <is>
          <t>Actual Price :</t>
        </is>
      </c>
      <c r="J3" s="79" t="n">
        <v>2.736268086510173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0.00049868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0.3382834926398791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773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0.004239837332914024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(-223/3)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1"/>
    <col width="9.140625" customWidth="1" style="14" min="3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9.557522269850594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2.006e-05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0.4890254573247294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0.76172699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120.18936065</v>
      </c>
      <c r="C7" s="58">
        <f>(D7/B7)</f>
        <v/>
      </c>
      <c r="D7" s="58" t="n">
        <v>42.9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0.1656276546213515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0.57685012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2024-01-29T09:36:08Z</dcterms:modified>
  <cp:lastModifiedBy>Tiko</cp:lastModifiedBy>
</cp:coreProperties>
</file>