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/>
  <c r="C46"/>
  <c r="C28"/>
  <c r="C15" l="1"/>
  <c r="T2"/>
  <c r="C23" i="2" l="1"/>
  <c r="C19" i="1" l="1"/>
  <c r="C4"/>
  <c r="C36"/>
  <c r="C30"/>
  <c r="Q2" l="1"/>
  <c r="C45" l="1"/>
  <c r="C43" l="1"/>
  <c r="C48" l="1"/>
  <c r="C44" l="1"/>
  <c r="C17" l="1"/>
  <c r="C47" l="1"/>
  <c r="C39"/>
  <c r="C32" l="1"/>
  <c r="C22"/>
  <c r="C40" l="1"/>
  <c r="C42" l="1"/>
  <c r="C18" l="1"/>
  <c r="C16" l="1"/>
  <c r="C26"/>
  <c r="C14"/>
  <c r="C23"/>
  <c r="C37" l="1"/>
  <c r="C35"/>
  <c r="C38" l="1"/>
  <c r="C25" l="1"/>
  <c r="C34" l="1"/>
  <c r="C50" l="1"/>
  <c r="C27" l="1"/>
  <c r="C33"/>
  <c r="C24" l="1"/>
  <c r="C31"/>
  <c r="C29" l="1"/>
  <c r="C21"/>
  <c r="C20"/>
  <c r="C49" l="1"/>
  <c r="C12"/>
  <c r="C13" l="1"/>
  <c r="C7" l="1"/>
  <c r="D13" s="1"/>
  <c r="D21" l="1"/>
  <c r="D43"/>
  <c r="D46"/>
  <c r="D15"/>
  <c r="D20"/>
  <c r="D49"/>
  <c r="D30"/>
  <c r="D42"/>
  <c r="D23"/>
  <c r="D50"/>
  <c r="D38"/>
  <c r="D48"/>
  <c r="D24"/>
  <c r="D44"/>
  <c r="D37"/>
  <c r="D25"/>
  <c r="D19"/>
  <c r="D39"/>
  <c r="D40"/>
  <c r="D7"/>
  <c r="E7" s="1"/>
  <c r="D33"/>
  <c r="N8"/>
  <c r="D34"/>
  <c r="Q3"/>
  <c r="D47"/>
  <c r="D16"/>
  <c r="D27"/>
  <c r="D17"/>
  <c r="D12"/>
  <c r="D32"/>
  <c r="D29"/>
  <c r="D22"/>
  <c r="D36"/>
  <c r="D26"/>
  <c r="D45"/>
  <c r="D41"/>
  <c r="D28"/>
  <c r="D14"/>
  <c r="M8"/>
  <c r="D18"/>
  <c r="D31"/>
  <c r="D35"/>
  <c r="M9"/>
  <c r="N9"/>
  <c r="N10" l="1"/>
  <c r="M10"/>
  <c r="M11" l="1"/>
  <c r="N11"/>
  <c r="N12" l="1"/>
  <c r="M12"/>
  <c r="N13" l="1"/>
  <c r="M13"/>
  <c r="N14" l="1"/>
  <c r="M14"/>
  <c r="M15" l="1"/>
  <c r="N15"/>
  <c r="M16" l="1"/>
  <c r="N16"/>
  <c r="N17" l="1"/>
  <c r="M17"/>
  <c r="M18" l="1"/>
  <c r="N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<sst xmlns="http://schemas.openxmlformats.org/spreadsheetml/2006/main" count="92" uniqueCount="59">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</sst>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901.99531907617904</c:v>
                </c:pt>
                <c:pt idx="1">
                  <c:v>771.36115806590203</c:v>
                </c:pt>
                <c:pt idx="2">
                  <c:v>894.4948303193737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901.99531907617904</v>
          </cell>
        </row>
      </sheetData>
      <sheetData sheetId="1">
        <row r="4">
          <cell r="J4">
            <v>771.36115806590203</v>
          </cell>
        </row>
      </sheetData>
      <sheetData sheetId="2">
        <row r="2">
          <cell r="Y2">
            <v>64.45</v>
          </cell>
        </row>
      </sheetData>
      <sheetData sheetId="3">
        <row r="4">
          <cell r="J4">
            <v>0.89588471858689245</v>
          </cell>
        </row>
      </sheetData>
      <sheetData sheetId="4">
        <row r="46">
          <cell r="M46">
            <v>76.27000000000001</v>
          </cell>
          <cell r="O46">
            <v>0.56544507037432545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27.624384701687838</v>
          </cell>
        </row>
      </sheetData>
      <sheetData sheetId="8">
        <row r="4">
          <cell r="J4">
            <v>10.248137049649893</v>
          </cell>
        </row>
      </sheetData>
      <sheetData sheetId="9">
        <row r="4">
          <cell r="J4">
            <v>22.438313549286701</v>
          </cell>
        </row>
      </sheetData>
      <sheetData sheetId="10">
        <row r="4">
          <cell r="J4">
            <v>12.669731410275789</v>
          </cell>
        </row>
      </sheetData>
      <sheetData sheetId="11">
        <row r="4">
          <cell r="J4">
            <v>26.892429726873129</v>
          </cell>
        </row>
      </sheetData>
      <sheetData sheetId="12">
        <row r="4">
          <cell r="J4">
            <v>2.7178663306991884</v>
          </cell>
        </row>
      </sheetData>
      <sheetData sheetId="13">
        <row r="4">
          <cell r="J4">
            <v>133.07962372783564</v>
          </cell>
        </row>
      </sheetData>
      <sheetData sheetId="14">
        <row r="4">
          <cell r="J4">
            <v>4.4601190158589397</v>
          </cell>
        </row>
      </sheetData>
      <sheetData sheetId="15">
        <row r="4">
          <cell r="J4">
            <v>23.81388809695974</v>
          </cell>
        </row>
      </sheetData>
      <sheetData sheetId="16">
        <row r="4">
          <cell r="J4">
            <v>4.4826472828428816</v>
          </cell>
        </row>
      </sheetData>
      <sheetData sheetId="17">
        <row r="4">
          <cell r="J4">
            <v>5.2808118914292717</v>
          </cell>
        </row>
      </sheetData>
      <sheetData sheetId="18">
        <row r="4">
          <cell r="J4">
            <v>7.3265601670322225</v>
          </cell>
        </row>
      </sheetData>
      <sheetData sheetId="19">
        <row r="4">
          <cell r="J4">
            <v>4.8980926515924956</v>
          </cell>
        </row>
      </sheetData>
      <sheetData sheetId="20">
        <row r="4">
          <cell r="J4">
            <v>11.123466849046524</v>
          </cell>
        </row>
      </sheetData>
      <sheetData sheetId="21">
        <row r="4">
          <cell r="J4">
            <v>1.4717758237583474</v>
          </cell>
        </row>
      </sheetData>
      <sheetData sheetId="22">
        <row r="4">
          <cell r="J4">
            <v>30.548114615985991</v>
          </cell>
        </row>
      </sheetData>
      <sheetData sheetId="23">
        <row r="4">
          <cell r="J4">
            <v>34.998240191318068</v>
          </cell>
        </row>
      </sheetData>
      <sheetData sheetId="24">
        <row r="4">
          <cell r="J4">
            <v>30.904902486159386</v>
          </cell>
        </row>
      </sheetData>
      <sheetData sheetId="25">
        <row r="4">
          <cell r="J4">
            <v>25.738130390531982</v>
          </cell>
        </row>
      </sheetData>
      <sheetData sheetId="26">
        <row r="4">
          <cell r="J4">
            <v>3.9141093493278238</v>
          </cell>
        </row>
      </sheetData>
      <sheetData sheetId="27">
        <row r="4">
          <cell r="J4">
            <v>118.50555321477815</v>
          </cell>
        </row>
      </sheetData>
      <sheetData sheetId="28">
        <row r="4">
          <cell r="J4">
            <v>0.72471588991987723</v>
          </cell>
        </row>
      </sheetData>
      <sheetData sheetId="29">
        <row r="4">
          <cell r="J4">
            <v>5.7402887414329191</v>
          </cell>
        </row>
      </sheetData>
      <sheetData sheetId="30">
        <row r="4">
          <cell r="J4">
            <v>20.071513574655135</v>
          </cell>
        </row>
      </sheetData>
      <sheetData sheetId="31">
        <row r="4">
          <cell r="J4">
            <v>3.1525952592949067</v>
          </cell>
        </row>
      </sheetData>
      <sheetData sheetId="32">
        <row r="4">
          <cell r="J4">
            <v>3.5619953725885116</v>
          </cell>
        </row>
      </sheetData>
      <sheetData sheetId="33">
        <row r="4">
          <cell r="J4">
            <v>2.0734776948261038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" sqref="H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100+15.37</f>
        <v>115.37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171.99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6.6326374953759801E-2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2593.086085586689</v>
      </c>
      <c r="D7" s="20">
        <f>(C7*[1]Feuil1!$K$2-C4)/C4</f>
        <v>5.8170276259596726E-2</v>
      </c>
      <c r="E7" s="32">
        <f>C7-C7/(1+D7)</f>
        <v>142.54845117808736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901.99531907617904</v>
      </c>
    </row>
    <row r="9" spans="2:20">
      <c r="M9" s="17" t="str">
        <f>IF(C13&gt;C7*[2]Params!F8,B13,"Others")</f>
        <v>BTC</v>
      </c>
      <c r="N9" s="18">
        <f>IF(C13&gt;C7*0.1,C13,C7)</f>
        <v>771.36115806590203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894.4948303193737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901.99531907617904</v>
      </c>
      <c r="D12" s="30">
        <f>C12/$C$7</f>
        <v>0.34784626861784324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771.36115806590203</v>
      </c>
      <c r="D13" s="30">
        <f t="shared" ref="D13:D50" si="0">C13/$C$7</f>
        <v>0.29746839580583401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133.07962372783564</v>
      </c>
      <c r="D14" s="30">
        <f t="shared" si="0"/>
        <v>5.1320943206452092E-2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5</v>
      </c>
      <c r="C15" s="1">
        <f>H$2</f>
        <v>115.37</v>
      </c>
      <c r="D15" s="30">
        <f t="shared" si="0"/>
        <v>4.4491388327317097E-2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24</v>
      </c>
      <c r="C16" s="1">
        <f>[2]SOL!J4</f>
        <v>118.50555321477815</v>
      </c>
      <c r="D16" s="30">
        <f t="shared" si="0"/>
        <v>4.5700585828397637E-2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76.27000000000001</v>
      </c>
      <c r="D17" s="30">
        <f t="shared" si="0"/>
        <v>2.9412829918735162E-2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64.45</v>
      </c>
      <c r="D18" s="30">
        <f>C18/$C$7</f>
        <v>2.4854554716959236E-2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1.5140260949384322E-2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34.998240191318068</v>
      </c>
      <c r="D20" s="30">
        <f t="shared" si="0"/>
        <v>1.349675214635216E-2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57</v>
      </c>
      <c r="C21" s="9">
        <f>[2]MINA!$J$4</f>
        <v>30.904902486159386</v>
      </c>
      <c r="D21" s="30">
        <f t="shared" si="0"/>
        <v>1.1918193791536663E-2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49</v>
      </c>
      <c r="C22" s="1">
        <f>[2]LUNC!J4</f>
        <v>30.548114615985991</v>
      </c>
      <c r="D22" s="30">
        <f t="shared" si="0"/>
        <v>1.1780601803304359E-2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27.624384701687838</v>
      </c>
      <c r="D23" s="30">
        <f t="shared" si="0"/>
        <v>1.0653092026228579E-2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47</v>
      </c>
      <c r="C24" s="9">
        <f>[2]AVAX!$J$4</f>
        <v>26.892429726873129</v>
      </c>
      <c r="D24" s="30">
        <f t="shared" si="0"/>
        <v>1.0370820265609764E-2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25.738130390531982</v>
      </c>
      <c r="D25" s="30">
        <f t="shared" si="0"/>
        <v>9.9256752537425687E-3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23.81388809695974</v>
      </c>
      <c r="D26" s="30">
        <f t="shared" si="0"/>
        <v>9.1836087622875102E-3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22.438313549286701</v>
      </c>
      <c r="D27" s="30">
        <f t="shared" si="0"/>
        <v>8.6531309831968054E-3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7.7128176002976678E-3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20.071513574655135</v>
      </c>
      <c r="D29" s="30">
        <f t="shared" si="0"/>
        <v>7.7403961581606843E-3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6.6947256770583758E-3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12.669731410275789</v>
      </c>
      <c r="D31" s="30">
        <f t="shared" si="0"/>
        <v>4.8859663706109649E-3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11.123466849046524</v>
      </c>
      <c r="D32" s="30">
        <f t="shared" si="0"/>
        <v>4.2896635444826837E-3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10.248137049649893</v>
      </c>
      <c r="D33" s="30">
        <f t="shared" si="0"/>
        <v>3.9521005903401154E-3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7.3265601670322225</v>
      </c>
      <c r="D34" s="30">
        <f t="shared" si="0"/>
        <v>2.8254211102962975E-3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5.7402887414329191</v>
      </c>
      <c r="D35" s="30">
        <f t="shared" si="0"/>
        <v>2.2136900017857182E-3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5.4</v>
      </c>
      <c r="D36" s="30">
        <f t="shared" si="0"/>
        <v>2.0824607520803706E-3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5.2808118914292717</v>
      </c>
      <c r="D37" s="30">
        <f t="shared" si="0"/>
        <v>2.0364969450038452E-3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4.8980926515924956</v>
      </c>
      <c r="D38" s="30">
        <f t="shared" si="0"/>
        <v>1.8889047605545636E-3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4.4826472828428816</v>
      </c>
      <c r="D39" s="30">
        <f t="shared" si="0"/>
        <v>1.7286920429518547E-3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4.4601190158589397</v>
      </c>
      <c r="D40" s="30">
        <f t="shared" si="0"/>
        <v>1.7200042222469572E-3</v>
      </c>
    </row>
    <row r="41" spans="2:14">
      <c r="B41" s="22" t="s">
        <v>56</v>
      </c>
      <c r="C41" s="9">
        <f>[2]SHIB!$J$4</f>
        <v>3.9141093493278238</v>
      </c>
      <c r="D41" s="30">
        <f t="shared" si="0"/>
        <v>1.5094405739492645E-3</v>
      </c>
    </row>
    <row r="42" spans="2:14">
      <c r="B42" s="22" t="s">
        <v>50</v>
      </c>
      <c r="C42" s="9">
        <f>[2]KAVA!$J$4</f>
        <v>3.5619953725885116</v>
      </c>
      <c r="D42" s="30">
        <f t="shared" si="0"/>
        <v>1.3736510300939762E-3</v>
      </c>
    </row>
    <row r="43" spans="2:14">
      <c r="B43" s="22" t="s">
        <v>37</v>
      </c>
      <c r="C43" s="9">
        <f>[2]GRT!$J$4</f>
        <v>3.1525952592949067</v>
      </c>
      <c r="D43" s="30">
        <f t="shared" si="0"/>
        <v>1.2157696101252372E-3</v>
      </c>
    </row>
    <row r="44" spans="2:14">
      <c r="B44" s="22" t="s">
        <v>36</v>
      </c>
      <c r="C44" s="9">
        <f>[2]AMP!$J$4</f>
        <v>2.7178663306991884</v>
      </c>
      <c r="D44" s="30">
        <f t="shared" si="0"/>
        <v>1.048120363533657E-3</v>
      </c>
    </row>
    <row r="45" spans="2:14">
      <c r="B45" s="22" t="s">
        <v>40</v>
      </c>
      <c r="C45" s="9">
        <f>[2]SHPING!$J$4</f>
        <v>2.0734776948261038</v>
      </c>
      <c r="D45" s="30">
        <f t="shared" si="0"/>
        <v>7.996177629239705E-4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6.54352977107622E-4</v>
      </c>
    </row>
    <row r="47" spans="2:14">
      <c r="B47" s="22" t="s">
        <v>23</v>
      </c>
      <c r="C47" s="9">
        <f>[2]LUNA!J4</f>
        <v>1.4717758237583474</v>
      </c>
      <c r="D47" s="30">
        <f t="shared" si="0"/>
        <v>5.6757692385879901E-4</v>
      </c>
    </row>
    <row r="48" spans="2:14">
      <c r="B48" s="7" t="s">
        <v>25</v>
      </c>
      <c r="C48" s="1">
        <f>[2]POLIS!J4</f>
        <v>0.89588471858689245</v>
      </c>
      <c r="D48" s="30">
        <f t="shared" si="0"/>
        <v>3.4548977126773537E-4</v>
      </c>
    </row>
    <row r="49" spans="2:4">
      <c r="B49" s="22" t="s">
        <v>43</v>
      </c>
      <c r="C49" s="9">
        <f>[2]TRX!$J$4</f>
        <v>0.72471588991987723</v>
      </c>
      <c r="D49" s="30">
        <f t="shared" si="0"/>
        <v>2.794800735494708E-4</v>
      </c>
    </row>
    <row r="50" spans="2:4">
      <c r="B50" s="7" t="s">
        <v>28</v>
      </c>
      <c r="C50" s="1">
        <f>[2]ATLAS!O46</f>
        <v>0.56544507037432545</v>
      </c>
      <c r="D50" s="30">
        <f t="shared" si="0"/>
        <v>2.1805873453923253E-4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2023-05-23T21:58:01Z</dcterms:modified>
</cp:coreProperties>
</file>