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28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2846080"/>
        <axId val="82848000"/>
      </lineChart>
      <dateAx>
        <axId val="828460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848000"/>
        <crosses val="autoZero"/>
        <lblOffset val="100"/>
      </dateAx>
      <valAx>
        <axId val="828480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8460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V26" sqref="V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2412.067941822036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0.00667199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  <c r="R24" s="58">
        <f>B41</f>
        <v/>
      </c>
      <c r="S24" s="56">
        <f>(T24/R24)</f>
        <v/>
      </c>
      <c r="T24" s="57">
        <f>D41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0.2402632153551764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0.56627923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1.745714351500271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0.5821215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11.40691860514081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0.02691334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43.02430224614963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0.01618708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0.003748148285367518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  <row r="19">
      <c r="K19" s="5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318.7604218191333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0.00237521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0.09334580416560542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0.27927013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8.785345408205748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0.07372157999999999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72.70020343281126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0.00294659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0.2192010031657458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45665.315460106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0.00035118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13.44502369749579</v>
      </c>
      <c r="M3" t="inlineStr">
        <is>
          <t>Objectif :</t>
        </is>
      </c>
      <c r="N3" s="58">
        <f>(INDEX(N5:N19,MATCH(MAX(O6:O8),O5:O19,0))/0.85)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5">
        <f>(T5/R5)</f>
        <v/>
      </c>
      <c r="T5" s="55">
        <f>(D5)+(B7)*4.615+(B8)*4.6733+B11*4.7693</f>
        <v/>
      </c>
    </row>
    <row r="6">
      <c r="B6" s="2" t="n">
        <v>0.00229012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-B11</f>
        <v/>
      </c>
      <c r="O8" s="55">
        <f>P8/N8</f>
        <v/>
      </c>
      <c r="P8" s="55">
        <f>-D11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B13/2</f>
        <v/>
      </c>
      <c r="O9" s="55">
        <f>($S$5*[1]Params!K11)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>
        <f>B11-B11</f>
        <v/>
      </c>
      <c r="S10" s="55" t="n">
        <v>0</v>
      </c>
      <c r="T10" s="55">
        <f>(D11)-B11*4.7693</f>
        <v/>
      </c>
    </row>
    <row r="11">
      <c r="B11" s="1" t="n">
        <v>-0.53</v>
      </c>
      <c r="C11" s="55">
        <f>(D11/B11)</f>
        <v/>
      </c>
      <c r="D11" s="55">
        <f>-5.68000015</f>
        <v/>
      </c>
      <c r="R11" s="1" t="n"/>
      <c r="S11" s="55" t="n"/>
      <c r="T11" s="55" t="n"/>
    </row>
    <row r="12">
      <c r="F12" t="inlineStr">
        <is>
          <t>Moy</t>
        </is>
      </c>
      <c r="G12" s="55">
        <f>(D13/B13)</f>
        <v/>
      </c>
      <c r="P12" s="55">
        <f>(SUM(P6:P9))</f>
        <v/>
      </c>
      <c r="R12" s="1" t="n"/>
      <c r="S12" s="55" t="n"/>
      <c r="T12" s="55" t="n"/>
    </row>
    <row r="13">
      <c r="B13">
        <f>(SUM(B5:B12))</f>
        <v/>
      </c>
      <c r="D13" s="55">
        <f>(SUM(D5:D12))</f>
        <v/>
      </c>
      <c r="R13" s="1" t="n"/>
      <c r="S13" s="55" t="n"/>
      <c r="T13" s="55" t="n"/>
    </row>
    <row r="14">
      <c r="R14" s="1" t="n"/>
      <c r="S14" s="55" t="n"/>
      <c r="T14" s="56" t="n"/>
    </row>
    <row r="15">
      <c r="P15" s="55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5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0.9434926346063716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3.156489222068185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0.01808857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15.96181606048259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0.00238293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75.21955434419311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0.00118317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0.8801154227093982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0.05620833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0.0001452837624378345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4874.34041463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1.017964610554303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0.3209559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1"/>
    <col width="9.140625" customWidth="1" style="14" min="182" max="16384"/>
  </cols>
  <sheetData>
    <row r="1"/>
    <row r="2"/>
    <row r="3">
      <c r="I3" t="inlineStr">
        <is>
          <t>Actual Price :</t>
        </is>
      </c>
      <c r="J3" s="77" t="n">
        <v>0.0287891007213189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0.05335195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tabSelected="1" workbookViewId="0">
      <selection activeCell="O16" sqref="O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1.637152717168158</v>
      </c>
      <c r="M3" t="inlineStr">
        <is>
          <t>Objectif :</t>
        </is>
      </c>
      <c r="N3" s="58">
        <f>(INDEX(N5:N32,MATCH(MAX(O6:O8),O5:O32,0))/0.85)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0.33779146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-B10</f>
        <v/>
      </c>
      <c r="O8" s="55">
        <f>P8/N8</f>
        <v/>
      </c>
      <c r="P8" s="55">
        <f>-D10</f>
        <v/>
      </c>
      <c r="Q8" t="inlineStr">
        <is>
          <t>Done</t>
        </is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B12/2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 s="14">
      <c r="B10" s="67" t="n">
        <v>-11</v>
      </c>
      <c r="C10" s="56">
        <f>D10/B10</f>
        <v/>
      </c>
      <c r="D10" s="55">
        <f>-18.46116585</f>
        <v/>
      </c>
      <c r="R10" s="67" t="n"/>
      <c r="S10" s="55" t="n"/>
      <c r="T10" s="55" t="n"/>
      <c r="V10" s="56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  <c r="V11" s="56" t="n"/>
    </row>
    <row r="12">
      <c r="B12" s="67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R14" s="1" t="n"/>
      <c r="S14" s="55" t="n"/>
      <c r="T14" s="55" t="n"/>
    </row>
    <row r="15">
      <c r="R15" s="1" t="n"/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S23" s="55" t="n"/>
      <c r="T23" s="55" t="n"/>
    </row>
    <row r="24">
      <c r="J24" s="58" t="n"/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R29" s="1">
        <f>(SUM(R5:R28))</f>
        <v/>
      </c>
      <c r="S29" s="55" t="n"/>
      <c r="T29" s="55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4.26860451082351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0.10088626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2"/>
    <col width="9.140625" customWidth="1" style="14" min="20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0.7520791633669043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0.07522564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1.086312792991613e-05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259.46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0.004772655565023742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115.6182260378128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0.06318863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0.1099373819150739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0.25023167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7.601472155825653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0.00261314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0.6364078858239637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0.81257252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65"/>
    <col width="9.140625" customWidth="1" style="14" min="166" max="16384"/>
  </cols>
  <sheetData>
    <row r="1"/>
    <row r="2"/>
    <row r="3">
      <c r="I3" t="inlineStr">
        <is>
          <t>Actual Price :</t>
        </is>
      </c>
      <c r="J3" s="77" t="n">
        <v>13.68350595217848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1.33585844</v>
      </c>
      <c r="C5" s="55">
        <f>(D5/B5)</f>
        <v/>
      </c>
      <c r="D5" s="55" t="n">
        <v>16.9976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0.00059186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65"/>
    <col width="9.140625" customWidth="1" style="14" min="166" max="16384"/>
  </cols>
  <sheetData>
    <row r="1"/>
    <row r="2"/>
    <row r="3">
      <c r="I3" t="inlineStr">
        <is>
          <t>Actual Price :</t>
        </is>
      </c>
      <c r="J3" s="77" t="n">
        <v>3.13687564175831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4.85635833</v>
      </c>
      <c r="C5" s="55">
        <f>(D5/B5)</f>
        <v/>
      </c>
      <c r="D5" s="55" t="n">
        <v>14.9972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0.00010405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0.4806468631347869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0.006109728400268353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72"/>
    <col width="9.140625" customWidth="1" style="14" min="17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10.368963388538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1.161e-05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0.631448656537827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0.73497756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2024-01-02T10:16:52Z</dcterms:modified>
  <cp:lastModifiedBy>Tiko</cp:lastModifiedBy>
</cp:coreProperties>
</file>