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<sst xmlns="http://schemas.openxmlformats.org/spreadsheetml/2006/main" count="107" uniqueCount="67">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</sst>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1374.2856888214551</c:v>
                </c:pt>
                <c:pt idx="1">
                  <c:v>1337.9987661915172</c:v>
                </c:pt>
                <c:pt idx="2">
                  <c:v>571.12</c:v>
                </c:pt>
                <c:pt idx="3">
                  <c:v>309.10997296051465</c:v>
                </c:pt>
                <c:pt idx="4">
                  <c:v>1080.1166963193589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1374.2856888214551</v>
          </cell>
        </row>
      </sheetData>
      <sheetData sheetId="1">
        <row r="4">
          <cell r="J4">
            <v>1337.9987661915172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2.9540834926765411</v>
          </cell>
        </row>
      </sheetData>
      <sheetData sheetId="4">
        <row r="47">
          <cell r="M47">
            <v>111.75</v>
          </cell>
          <cell r="O47">
            <v>2.3368738634636124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3.3730299738899436</v>
          </cell>
        </row>
      </sheetData>
      <sheetData sheetId="8">
        <row r="4">
          <cell r="J4">
            <v>46.371544255281869</v>
          </cell>
        </row>
      </sheetData>
      <sheetData sheetId="9">
        <row r="4">
          <cell r="J4">
            <v>12.134704172062104</v>
          </cell>
        </row>
      </sheetData>
      <sheetData sheetId="10">
        <row r="4">
          <cell r="J4">
            <v>24.41386658115173</v>
          </cell>
        </row>
      </sheetData>
      <sheetData sheetId="11">
        <row r="4">
          <cell r="J4">
            <v>13.944156594602557</v>
          </cell>
        </row>
      </sheetData>
      <sheetData sheetId="12">
        <row r="4">
          <cell r="J4">
            <v>60.091992302591443</v>
          </cell>
        </row>
      </sheetData>
      <sheetData sheetId="13">
        <row r="4">
          <cell r="J4">
            <v>3.5900482587827476</v>
          </cell>
        </row>
      </sheetData>
      <sheetData sheetId="14">
        <row r="4">
          <cell r="J4">
            <v>229.70686002974378</v>
          </cell>
        </row>
      </sheetData>
      <sheetData sheetId="15">
        <row r="4">
          <cell r="J4">
            <v>5.7719696211518716</v>
          </cell>
        </row>
      </sheetData>
      <sheetData sheetId="16">
        <row r="4">
          <cell r="J4">
            <v>38.619989042218471</v>
          </cell>
        </row>
      </sheetData>
      <sheetData sheetId="17">
        <row r="4">
          <cell r="J4">
            <v>5.3801589630603877</v>
          </cell>
        </row>
      </sheetData>
      <sheetData sheetId="18">
        <row r="4">
          <cell r="J4">
            <v>5.9399189227074212</v>
          </cell>
        </row>
      </sheetData>
      <sheetData sheetId="19">
        <row r="4">
          <cell r="J4">
            <v>13.190848003362593</v>
          </cell>
        </row>
      </sheetData>
      <sheetData sheetId="20">
        <row r="4">
          <cell r="J4">
            <v>2.7450498202369387</v>
          </cell>
        </row>
      </sheetData>
      <sheetData sheetId="21">
        <row r="4">
          <cell r="J4">
            <v>15.047937080230774</v>
          </cell>
        </row>
      </sheetData>
      <sheetData sheetId="22">
        <row r="4">
          <cell r="J4">
            <v>9.4441628200923127</v>
          </cell>
        </row>
      </sheetData>
      <sheetData sheetId="23">
        <row r="4">
          <cell r="J4">
            <v>12.350106260345163</v>
          </cell>
        </row>
      </sheetData>
      <sheetData sheetId="24">
        <row r="4">
          <cell r="J4">
            <v>3.6503359446329156</v>
          </cell>
        </row>
      </sheetData>
      <sheetData sheetId="25">
        <row r="4">
          <cell r="J4">
            <v>18.680903953753827</v>
          </cell>
        </row>
      </sheetData>
      <sheetData sheetId="26">
        <row r="4">
          <cell r="J4">
            <v>59.876809314286071</v>
          </cell>
        </row>
      </sheetData>
      <sheetData sheetId="27">
        <row r="4">
          <cell r="J4">
            <v>1.8627124422101684</v>
          </cell>
        </row>
      </sheetData>
      <sheetData sheetId="28">
        <row r="4">
          <cell r="J4">
            <v>36.829938004912705</v>
          </cell>
        </row>
      </sheetData>
      <sheetData sheetId="29">
        <row r="4">
          <cell r="J4">
            <v>42.087012961855628</v>
          </cell>
        </row>
      </sheetData>
      <sheetData sheetId="30">
        <row r="4">
          <cell r="J4">
            <v>2.8931724508942764</v>
          </cell>
        </row>
      </sheetData>
      <sheetData sheetId="31">
        <row r="4">
          <cell r="J4">
            <v>4.7983344874684084</v>
          </cell>
        </row>
      </sheetData>
      <sheetData sheetId="32">
        <row r="4">
          <cell r="J4">
            <v>2.8682209840508386</v>
          </cell>
        </row>
      </sheetData>
      <sheetData sheetId="33">
        <row r="4">
          <cell r="J4">
            <v>309.10997296051465</v>
          </cell>
        </row>
      </sheetData>
      <sheetData sheetId="34">
        <row r="4">
          <cell r="J4">
            <v>1.0248621209923137</v>
          </cell>
        </row>
      </sheetData>
      <sheetData sheetId="35">
        <row r="4">
          <cell r="J4">
            <v>13.363168188224995</v>
          </cell>
        </row>
      </sheetData>
      <sheetData sheetId="36">
        <row r="4">
          <cell r="J4">
            <v>19.647144704116258</v>
          </cell>
        </row>
      </sheetData>
      <sheetData sheetId="37">
        <row r="4">
          <cell r="J4">
            <v>17.343338416835714</v>
          </cell>
        </row>
      </sheetData>
      <sheetData sheetId="38">
        <row r="4">
          <cell r="J4">
            <v>14.206648687472649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0.13444245507290536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4672.631124292845</v>
      </c>
      <c r="D7" s="20">
        <f>(C7*[1]Feuil1!$K$2-C4)/C4</f>
        <v>0.63920367120527732</v>
      </c>
      <c r="E7" s="31">
        <f>C7-C7/(1+D7)</f>
        <v>1822.0816737433947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1374.2856888214551</v>
      </c>
    </row>
    <row r="9" spans="2:20">
      <c r="M9" s="17" t="str">
        <f>IF(C13&gt;C7*Params!F8,B13,"Others")</f>
        <v>BTC</v>
      </c>
      <c r="N9" s="18">
        <f>IF(C13&gt;C7*0.1,C13,C7)</f>
        <v>1337.9987661915172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309.10997296051465</v>
      </c>
    </row>
    <row r="12" spans="2:20">
      <c r="B12" s="7" t="s">
        <v>19</v>
      </c>
      <c r="C12" s="1">
        <f>[2]ETH!J4</f>
        <v>1374.2856888214551</v>
      </c>
      <c r="D12" s="20">
        <f>C12/$C$7</f>
        <v>0.29411388407627387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1080.1166963193589</v>
      </c>
    </row>
    <row r="13" spans="2:20">
      <c r="B13" s="7" t="s">
        <v>4</v>
      </c>
      <c r="C13" s="1">
        <f>[2]BTC!J4</f>
        <v>1337.9987661915172</v>
      </c>
      <c r="D13" s="20">
        <f t="shared" ref="D13:D55" si="0">C13/$C$7</f>
        <v>0.28634804045098033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0.12222663951168052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309.10997296051465</v>
      </c>
      <c r="D15" s="20">
        <f t="shared" si="0"/>
        <v>6.6153300942901908E-2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229.70686002974378</v>
      </c>
      <c r="D16" s="20">
        <f t="shared" si="0"/>
        <v>4.9160067191160436E-2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2.391586175485064E-2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1.9261096715315951E-2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1.3386462217144585E-2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59.876809314286071</v>
      </c>
      <c r="D20" s="20">
        <f t="shared" si="0"/>
        <v>1.2814366835633278E-2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60.091992302591443</v>
      </c>
      <c r="D21" s="20">
        <f t="shared" si="0"/>
        <v>1.2860418617291506E-2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1.0850417816294653E-2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46.371544255281869</v>
      </c>
      <c r="D23" s="20">
        <f t="shared" si="0"/>
        <v>9.9240755415504218E-3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36.829938004912705</v>
      </c>
      <c r="D24" s="20">
        <f t="shared" si="0"/>
        <v>7.8820555325746031E-3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42.087012961855628</v>
      </c>
      <c r="D25" s="20">
        <f t="shared" si="0"/>
        <v>9.0071336346339709E-3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38.619989042218471</v>
      </c>
      <c r="D26" s="20">
        <f t="shared" si="0"/>
        <v>8.2651482676290248E-3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24.41386658115173</v>
      </c>
      <c r="D27" s="20">
        <f t="shared" si="0"/>
        <v>5.2248649490487051E-3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19.647144704116258</v>
      </c>
      <c r="D28" s="20">
        <f t="shared" si="0"/>
        <v>4.2047283813976761E-3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18.680903953753827</v>
      </c>
      <c r="D29" s="20">
        <f t="shared" si="0"/>
        <v>3.9979410864753404E-3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1.3653977449301752E-3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13.190848003362593</v>
      </c>
      <c r="D31" s="20">
        <f t="shared" si="0"/>
        <v>2.823002212775547E-3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13.944156594602557</v>
      </c>
      <c r="D32" s="20">
        <f t="shared" si="0"/>
        <v>2.9842194309127844E-3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15.047937080230774</v>
      </c>
      <c r="D33" s="20">
        <f t="shared" si="0"/>
        <v>3.22044190520349E-3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13.363168188224995</v>
      </c>
      <c r="D34" s="20">
        <f t="shared" si="0"/>
        <v>2.8598808321826119E-3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12.350106260345163</v>
      </c>
      <c r="D35" s="20">
        <f t="shared" si="0"/>
        <v>2.6430732347215245E-3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12.134704172062104</v>
      </c>
      <c r="D36" s="20">
        <f t="shared" si="0"/>
        <v>2.5969745629981795E-3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17.343338416835714</v>
      </c>
      <c r="D37" s="20">
        <f t="shared" si="0"/>
        <v>3.7116857623680816E-3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14.206648687472649</v>
      </c>
      <c r="D38" s="20">
        <f t="shared" si="0"/>
        <v>3.0403959374436344E-3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2.2471279501201946E-3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9.4441628200923127</v>
      </c>
      <c r="D40" s="20">
        <f t="shared" si="0"/>
        <v>2.0211659274776564E-3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5.7719696211518716</v>
      </c>
      <c r="D41" s="20">
        <f t="shared" si="0"/>
        <v>1.235271834565242E-3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5.9399189227074212</v>
      </c>
      <c r="D42" s="20">
        <f t="shared" si="0"/>
        <v>1.2712150316822554E-3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5.3801589630603877</v>
      </c>
      <c r="D43" s="20">
        <f t="shared" si="0"/>
        <v>1.1514195792364456E-3</v>
      </c>
    </row>
    <row r="44" spans="2:14">
      <c r="B44" s="22" t="s">
        <v>56</v>
      </c>
      <c r="C44" s="9">
        <f>[2]SHIB!$J$4</f>
        <v>4.7983344874684084</v>
      </c>
      <c r="D44" s="20">
        <f t="shared" si="0"/>
        <v>1.0269020515062779E-3</v>
      </c>
    </row>
    <row r="45" spans="2:14">
      <c r="B45" s="22" t="s">
        <v>23</v>
      </c>
      <c r="C45" s="9">
        <f>[2]LUNA!J4</f>
        <v>3.6503359446329156</v>
      </c>
      <c r="D45" s="20">
        <f t="shared" si="0"/>
        <v>7.8121637414409781E-4</v>
      </c>
    </row>
    <row r="46" spans="2:14">
      <c r="B46" s="22" t="s">
        <v>36</v>
      </c>
      <c r="C46" s="9">
        <f>[2]AMP!$J$4</f>
        <v>3.5900482587827476</v>
      </c>
      <c r="D46" s="20">
        <f t="shared" si="0"/>
        <v>7.6831407472295696E-4</v>
      </c>
    </row>
    <row r="47" spans="2:14">
      <c r="B47" s="22" t="s">
        <v>64</v>
      </c>
      <c r="C47" s="10">
        <f>[2]ACE!$J$4</f>
        <v>3.3730299738899436</v>
      </c>
      <c r="D47" s="20">
        <f t="shared" si="0"/>
        <v>7.2186951723059829E-4</v>
      </c>
    </row>
    <row r="48" spans="2:14">
      <c r="B48" s="22" t="s">
        <v>40</v>
      </c>
      <c r="C48" s="9">
        <f>[2]SHPING!$J$4</f>
        <v>2.8682209840508386</v>
      </c>
      <c r="D48" s="20">
        <f t="shared" si="0"/>
        <v>6.1383424194113212E-4</v>
      </c>
    </row>
    <row r="49" spans="2:4">
      <c r="B49" s="22" t="s">
        <v>62</v>
      </c>
      <c r="C49" s="10">
        <f>[2]SEI!$J$4</f>
        <v>2.8931724508942764</v>
      </c>
      <c r="D49" s="20">
        <f t="shared" si="0"/>
        <v>6.1917415989735946E-4</v>
      </c>
    </row>
    <row r="50" spans="2:4">
      <c r="B50" s="22" t="s">
        <v>50</v>
      </c>
      <c r="C50" s="9">
        <f>[2]KAVA!$J$4</f>
        <v>2.7450498202369387</v>
      </c>
      <c r="D50" s="20">
        <f t="shared" si="0"/>
        <v>5.8747411195493712E-4</v>
      </c>
    </row>
    <row r="51" spans="2:4">
      <c r="B51" s="7" t="s">
        <v>25</v>
      </c>
      <c r="C51" s="1">
        <f>[2]POLIS!J4</f>
        <v>2.9540834926765411</v>
      </c>
      <c r="D51" s="20">
        <f t="shared" si="0"/>
        <v>6.3220986508401333E-4</v>
      </c>
    </row>
    <row r="52" spans="2:4">
      <c r="B52" s="7" t="s">
        <v>28</v>
      </c>
      <c r="C52" s="1">
        <f>[2]ATLAS!O47</f>
        <v>2.3368738634636124</v>
      </c>
      <c r="D52" s="20">
        <f t="shared" si="0"/>
        <v>5.0011948328518535E-4</v>
      </c>
    </row>
    <row r="53" spans="2:4">
      <c r="B53" s="22" t="s">
        <v>63</v>
      </c>
      <c r="C53" s="10">
        <f>[2]MEME!$J$4</f>
        <v>1.8627124422101684</v>
      </c>
      <c r="D53" s="20">
        <f t="shared" si="0"/>
        <v>3.9864316113591587E-4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3.6313450706143476E-4</v>
      </c>
    </row>
    <row r="55" spans="2:4">
      <c r="B55" s="22" t="s">
        <v>43</v>
      </c>
      <c r="C55" s="9">
        <f>[2]TRX!$J$4</f>
        <v>1.0248621209923137</v>
      </c>
      <c r="D55" s="20">
        <f t="shared" si="0"/>
        <v>2.1933298258107546E-4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2024-01-02T10:13:21Z</dcterms:modified>
</cp:coreProperties>
</file>