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<sst xmlns="http://schemas.openxmlformats.org/spreadsheetml/2006/main" count="97" uniqueCount="60">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</sst>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935.78215948199022</c:v>
                </c:pt>
                <c:pt idx="1">
                  <c:v>847.95924380094732</c:v>
                </c:pt>
                <c:pt idx="2">
                  <c:v>184.00001442461055</c:v>
                </c:pt>
                <c:pt idx="3">
                  <c:v>651.02073019362922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935.78215948199022</v>
          </cell>
        </row>
      </sheetData>
      <sheetData sheetId="1">
        <row r="4">
          <cell r="J4">
            <v>847.95924380094732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0.99526221330562836</v>
          </cell>
        </row>
      </sheetData>
      <sheetData sheetId="4">
        <row r="46">
          <cell r="M46">
            <v>79.390000000000015</v>
          </cell>
          <cell r="O46">
            <v>1.1338998302743217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27.768114900186511</v>
          </cell>
        </row>
      </sheetData>
      <sheetData sheetId="8">
        <row r="4">
          <cell r="J4">
            <v>6.5973976838562107</v>
          </cell>
        </row>
      </sheetData>
      <sheetData sheetId="9">
        <row r="4">
          <cell r="J4">
            <v>16.931049192400561</v>
          </cell>
        </row>
      </sheetData>
      <sheetData sheetId="10">
        <row r="4">
          <cell r="J4">
            <v>9.586682182124493</v>
          </cell>
        </row>
      </sheetData>
      <sheetData sheetId="11">
        <row r="4">
          <cell r="J4">
            <v>31.543843446750525</v>
          </cell>
        </row>
      </sheetData>
      <sheetData sheetId="12">
        <row r="4">
          <cell r="J4">
            <v>2.1858159632014753</v>
          </cell>
        </row>
      </sheetData>
      <sheetData sheetId="13">
        <row r="4">
          <cell r="J4">
            <v>138.40439591064566</v>
          </cell>
        </row>
      </sheetData>
      <sheetData sheetId="14">
        <row r="4">
          <cell r="J4">
            <v>4.2646437294571884</v>
          </cell>
        </row>
      </sheetData>
      <sheetData sheetId="15">
        <row r="4">
          <cell r="J4">
            <v>28.589258195198571</v>
          </cell>
        </row>
      </sheetData>
      <sheetData sheetId="16">
        <row r="4">
          <cell r="J4">
            <v>3.5774558422238583</v>
          </cell>
        </row>
      </sheetData>
      <sheetData sheetId="17">
        <row r="4">
          <cell r="J4">
            <v>6.4114809868126219</v>
          </cell>
        </row>
      </sheetData>
      <sheetData sheetId="18">
        <row r="4">
          <cell r="J4">
            <v>7.8026290154456435</v>
          </cell>
        </row>
      </sheetData>
      <sheetData sheetId="19">
        <row r="4">
          <cell r="J4">
            <v>8.5158933237225511</v>
          </cell>
        </row>
      </sheetData>
      <sheetData sheetId="20">
        <row r="4">
          <cell r="J4">
            <v>10.068501084771263</v>
          </cell>
        </row>
      </sheetData>
      <sheetData sheetId="21">
        <row r="4">
          <cell r="J4">
            <v>1.2505446863729299</v>
          </cell>
        </row>
      </sheetData>
      <sheetData sheetId="22">
        <row r="4">
          <cell r="J4">
            <v>22.849798151424281</v>
          </cell>
        </row>
      </sheetData>
      <sheetData sheetId="23">
        <row r="4">
          <cell r="J4">
            <v>30.383170859651447</v>
          </cell>
        </row>
      </sheetData>
      <sheetData sheetId="24">
        <row r="4">
          <cell r="J4">
            <v>24.199772958993524</v>
          </cell>
        </row>
      </sheetData>
      <sheetData sheetId="25">
        <row r="4">
          <cell r="J4">
            <v>25.369531618569535</v>
          </cell>
        </row>
      </sheetData>
      <sheetData sheetId="26">
        <row r="4">
          <cell r="J4">
            <v>4.1932017741159573</v>
          </cell>
        </row>
      </sheetData>
      <sheetData sheetId="27">
        <row r="4">
          <cell r="J4">
            <v>184.00001442461055</v>
          </cell>
        </row>
      </sheetData>
      <sheetData sheetId="28">
        <row r="4">
          <cell r="J4">
            <v>0.70422159222737324</v>
          </cell>
        </row>
      </sheetData>
      <sheetData sheetId="29">
        <row r="4">
          <cell r="J4">
            <v>9.6670125144364665</v>
          </cell>
        </row>
      </sheetData>
      <sheetData sheetId="30">
        <row r="4">
          <cell r="J4">
            <v>20.12192777251542</v>
          </cell>
        </row>
      </sheetData>
      <sheetData sheetId="31">
        <row r="4">
          <cell r="J4">
            <v>4.1155104280337076</v>
          </cell>
        </row>
      </sheetData>
      <sheetData sheetId="32">
        <row r="4">
          <cell r="J4">
            <v>2.2004798481867507</v>
          </cell>
        </row>
      </sheetData>
      <sheetData sheetId="33">
        <row r="4">
          <cell r="J4">
            <v>1.403759682051879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1.7159424861442601E-2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2642.2190933611705</v>
      </c>
      <c r="D7" s="20">
        <f>(C7*[1]Feuil1!$K$2-C4)/C4</f>
        <v>4.3522869501525603E-3</v>
      </c>
      <c r="E7" s="31">
        <f>C7-C7/(1+D7)</f>
        <v>11.449862591940018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935.78215948199022</v>
      </c>
    </row>
    <row r="9" spans="2:20">
      <c r="M9" s="17" t="str">
        <f>IF(C13&gt;C7*[2]Params!F8,B13,"Others")</f>
        <v>BTC</v>
      </c>
      <c r="N9" s="18">
        <f>IF(C13&gt;C7*0.1,C13,C7)</f>
        <v>847.95924380094732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184.00001442461055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651.02073019362922</v>
      </c>
    </row>
    <row r="12" spans="2:20">
      <c r="B12" s="7" t="s">
        <v>19</v>
      </c>
      <c r="C12" s="1">
        <f>[2]ETH!J4</f>
        <v>935.78215948199022</v>
      </c>
      <c r="D12" s="20">
        <f>C12/$C$7</f>
        <v>0.35416524005644834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847.95924380094732</v>
      </c>
      <c r="D13" s="20">
        <f t="shared" ref="D13:D50" si="0">C13/$C$7</f>
        <v>0.32092692310472148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184.00001442461055</v>
      </c>
      <c r="D14" s="20">
        <f t="shared" si="0"/>
        <v>6.9638439479499742E-2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138.40439591064566</v>
      </c>
      <c r="D15" s="20">
        <f t="shared" si="0"/>
        <v>5.2381877134413272E-2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3.0046713461224703E-2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2.617118322009936E-2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31.543843446750525</v>
      </c>
      <c r="D18" s="20">
        <f>C18/$C$7</f>
        <v>1.1938390546797373E-2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30.383170859651447</v>
      </c>
      <c r="D19" s="20">
        <f>C19/$C$7</f>
        <v>1.1499111082798578E-2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28.589258195198571</v>
      </c>
      <c r="D20" s="20">
        <f t="shared" si="0"/>
        <v>1.0820169404964119E-2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27.768114900186511</v>
      </c>
      <c r="D21" s="20">
        <f t="shared" si="0"/>
        <v>1.0509391507296488E-2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25.369531618569535</v>
      </c>
      <c r="D22" s="20">
        <f t="shared" si="0"/>
        <v>9.6016002920851357E-3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22.849798151424281</v>
      </c>
      <c r="D23" s="20">
        <f t="shared" si="0"/>
        <v>8.647957396431127E-3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24.199772958993524</v>
      </c>
      <c r="D24" s="20">
        <f t="shared" si="0"/>
        <v>9.158882024506515E-3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8.5786476691576581E-3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20.12192777251542</v>
      </c>
      <c r="D26" s="20">
        <f t="shared" si="0"/>
        <v>7.6155409757933008E-3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16.931049192400561</v>
      </c>
      <c r="D27" s="20">
        <f t="shared" si="0"/>
        <v>6.4078899569462089E-3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6.2333967843099984E-3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5.8019412691847167E-3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5.1240868079478865E-3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10.068501084771263</v>
      </c>
      <c r="D31" s="20">
        <f t="shared" si="0"/>
        <v>3.8106230895346037E-3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9.586682182124493</v>
      </c>
      <c r="D32" s="20">
        <f t="shared" si="0"/>
        <v>3.628269209851656E-3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9.6670125144364665</v>
      </c>
      <c r="D33" s="20">
        <f t="shared" si="0"/>
        <v>3.6586718106480136E-3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8.5158933237225511</v>
      </c>
      <c r="D34" s="20">
        <f t="shared" si="0"/>
        <v>3.2230080181918116E-3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7.8026290154456435</v>
      </c>
      <c r="D35" s="20">
        <f t="shared" si="0"/>
        <v>2.9530590536759418E-3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6.5973976838562107</v>
      </c>
      <c r="D36" s="20">
        <f t="shared" si="0"/>
        <v>2.4969154527846715E-3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6.4114809868126219</v>
      </c>
      <c r="D37" s="20">
        <f t="shared" si="0"/>
        <v>2.4265516069133268E-3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2.0437366505934424E-3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4.2646437294571884</v>
      </c>
      <c r="D39" s="20">
        <f t="shared" si="0"/>
        <v>1.6140386465954E-3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4.1155104280337076</v>
      </c>
      <c r="D40" s="20">
        <f t="shared" si="0"/>
        <v>1.5575962032725913E-3</v>
      </c>
    </row>
    <row r="41" spans="2:14">
      <c r="B41" s="22" t="s">
        <v>56</v>
      </c>
      <c r="C41" s="9">
        <f>[2]SHIB!$J$4</f>
        <v>4.1932017741159573</v>
      </c>
      <c r="D41" s="20">
        <f t="shared" si="0"/>
        <v>1.5870000276100417E-3</v>
      </c>
    </row>
    <row r="42" spans="2:14">
      <c r="B42" s="22" t="s">
        <v>33</v>
      </c>
      <c r="C42" s="1">
        <f>[2]EGLD!$J$4</f>
        <v>3.5774558422238583</v>
      </c>
      <c r="D42" s="20">
        <f t="shared" si="0"/>
        <v>1.3539588186356536E-3</v>
      </c>
    </row>
    <row r="43" spans="2:14">
      <c r="B43" s="22" t="s">
        <v>50</v>
      </c>
      <c r="C43" s="9">
        <f>[2]KAVA!$J$4</f>
        <v>2.2004798481867507</v>
      </c>
      <c r="D43" s="20">
        <f t="shared" si="0"/>
        <v>8.3281505826510291E-4</v>
      </c>
    </row>
    <row r="44" spans="2:14">
      <c r="B44" s="22" t="s">
        <v>36</v>
      </c>
      <c r="C44" s="9">
        <f>[2]AMP!$J$4</f>
        <v>2.1858159632014753</v>
      </c>
      <c r="D44" s="20">
        <f t="shared" si="0"/>
        <v>8.2726522137908552E-4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6.4218504978007197E-4</v>
      </c>
    </row>
    <row r="46" spans="2:14">
      <c r="B46" s="22" t="s">
        <v>40</v>
      </c>
      <c r="C46" s="9">
        <f>[2]SHPING!$J$4</f>
        <v>1.403759682051879</v>
      </c>
      <c r="D46" s="20">
        <f t="shared" si="0"/>
        <v>5.3128057608052266E-4</v>
      </c>
    </row>
    <row r="47" spans="2:14">
      <c r="B47" s="22" t="s">
        <v>23</v>
      </c>
      <c r="C47" s="9">
        <f>[2]LUNA!J4</f>
        <v>1.2505446863729299</v>
      </c>
      <c r="D47" s="20">
        <f t="shared" si="0"/>
        <v>4.7329333495282195E-4</v>
      </c>
    </row>
    <row r="48" spans="2:14">
      <c r="B48" s="7" t="s">
        <v>28</v>
      </c>
      <c r="C48" s="1">
        <f>[2]ATLAS!O46</f>
        <v>1.1338998302743217</v>
      </c>
      <c r="D48" s="20">
        <f t="shared" si="0"/>
        <v>4.2914678541357683E-4</v>
      </c>
    </row>
    <row r="49" spans="2:4">
      <c r="B49" s="7" t="s">
        <v>25</v>
      </c>
      <c r="C49" s="1">
        <f>[2]POLIS!J4</f>
        <v>0.99526221330562836</v>
      </c>
      <c r="D49" s="20">
        <f t="shared" si="0"/>
        <v>3.7667664116360387E-4</v>
      </c>
    </row>
    <row r="50" spans="2:4">
      <c r="B50" s="22" t="s">
        <v>43</v>
      </c>
      <c r="C50" s="9">
        <f>[2]TRX!$J$4</f>
        <v>0.70422159222737324</v>
      </c>
      <c r="D50" s="20">
        <f t="shared" si="0"/>
        <v>2.6652657003228754E-4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2023-08-16T12:26:27Z</dcterms:modified>
</cp:coreProperties>
</file>