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33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7" l="1"/>
  <c r="D52" s="1"/>
  <c r="D21" l="1"/>
  <c r="D41"/>
  <c r="D35"/>
  <c r="D37"/>
  <c r="D40"/>
  <c r="D7"/>
  <c r="E7" s="1"/>
  <c r="D27"/>
  <c r="D12"/>
  <c r="D33"/>
  <c r="D29"/>
  <c r="D47"/>
  <c r="D23"/>
  <c r="D36"/>
  <c r="D22"/>
  <c r="D13"/>
  <c r="D16"/>
  <c r="D44"/>
  <c r="D32"/>
  <c r="D48"/>
  <c r="D31"/>
  <c r="D14"/>
  <c r="M9"/>
  <c r="D30"/>
  <c r="D39"/>
  <c r="D51"/>
  <c r="D53"/>
  <c r="N8"/>
  <c r="D20"/>
  <c r="M8"/>
  <c r="D46"/>
  <c r="D38"/>
  <c r="N9"/>
  <c r="D17"/>
  <c r="D15"/>
  <c r="D42"/>
  <c r="D34"/>
  <c r="D26"/>
  <c r="D50"/>
  <c r="D43"/>
  <c r="D25"/>
  <c r="D24"/>
  <c r="D19"/>
  <c r="D55"/>
  <c r="D28"/>
  <c r="D45"/>
  <c r="Q3"/>
  <c r="D18"/>
  <c r="D54"/>
  <c r="D49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<sst xmlns="http://schemas.openxmlformats.org/spreadsheetml/2006/main" count="107" uniqueCount="67">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</sst>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1273.4420177236666</c:v>
                </c:pt>
                <c:pt idx="1">
                  <c:v>1257.7208793940347</c:v>
                </c:pt>
                <c:pt idx="2">
                  <c:v>362.61</c:v>
                </c:pt>
                <c:pt idx="3">
                  <c:v>330.62168054773673</c:v>
                </c:pt>
                <c:pt idx="4">
                  <c:v>1059.9101924732215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1257.7208793940347</v>
          </cell>
        </row>
      </sheetData>
      <sheetData sheetId="1">
        <row r="4">
          <cell r="J4">
            <v>1273.4420177236666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3.3687324292176761</v>
          </cell>
        </row>
      </sheetData>
      <sheetData sheetId="4">
        <row r="47">
          <cell r="M47">
            <v>111.01</v>
          </cell>
          <cell r="O47">
            <v>1.9445877903265121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4.9571993384439752</v>
          </cell>
        </row>
      </sheetData>
      <sheetData sheetId="8">
        <row r="4">
          <cell r="J4">
            <v>43.539022395852399</v>
          </cell>
        </row>
      </sheetData>
      <sheetData sheetId="9">
        <row r="4">
          <cell r="J4">
            <v>12.851291332041219</v>
          </cell>
        </row>
      </sheetData>
      <sheetData sheetId="10">
        <row r="4">
          <cell r="J4">
            <v>22.550395462241326</v>
          </cell>
        </row>
      </sheetData>
      <sheetData sheetId="11">
        <row r="4">
          <cell r="J4">
            <v>13.158655238980456</v>
          </cell>
        </row>
      </sheetData>
      <sheetData sheetId="12">
        <row r="4">
          <cell r="J4">
            <v>61.353184372438015</v>
          </cell>
        </row>
      </sheetData>
      <sheetData sheetId="13">
        <row r="4">
          <cell r="J4">
            <v>3.6287088495864777</v>
          </cell>
        </row>
      </sheetData>
      <sheetData sheetId="14">
        <row r="4">
          <cell r="J4">
            <v>195.59971524420308</v>
          </cell>
        </row>
      </sheetData>
      <sheetData sheetId="15">
        <row r="4">
          <cell r="J4">
            <v>5.6081169280984913</v>
          </cell>
        </row>
      </sheetData>
      <sheetData sheetId="16">
        <row r="4">
          <cell r="J4">
            <v>45.113637698289665</v>
          </cell>
        </row>
      </sheetData>
      <sheetData sheetId="17">
        <row r="4">
          <cell r="J4">
            <v>6.188372770214114</v>
          </cell>
        </row>
      </sheetData>
      <sheetData sheetId="18">
        <row r="4">
          <cell r="J4">
            <v>4.2933174549231898</v>
          </cell>
        </row>
      </sheetData>
      <sheetData sheetId="19">
        <row r="4">
          <cell r="J4">
            <v>12.750636203752604</v>
          </cell>
        </row>
      </sheetData>
      <sheetData sheetId="20">
        <row r="4">
          <cell r="J4">
            <v>2.3401360689110886</v>
          </cell>
        </row>
      </sheetData>
      <sheetData sheetId="21">
        <row r="4">
          <cell r="J4">
            <v>12.231094090112322</v>
          </cell>
        </row>
      </sheetData>
      <sheetData sheetId="22">
        <row r="4">
          <cell r="J4">
            <v>8.1353943350592104</v>
          </cell>
        </row>
      </sheetData>
      <sheetData sheetId="23">
        <row r="4">
          <cell r="J4">
            <v>11.521351840112327</v>
          </cell>
        </row>
      </sheetData>
      <sheetData sheetId="24">
        <row r="4">
          <cell r="J4">
            <v>3.9401925048709754</v>
          </cell>
        </row>
      </sheetData>
      <sheetData sheetId="25">
        <row r="4">
          <cell r="J4">
            <v>20.18471421537156</v>
          </cell>
        </row>
      </sheetData>
      <sheetData sheetId="26">
        <row r="4">
          <cell r="J4">
            <v>45.362864396414729</v>
          </cell>
        </row>
      </sheetData>
      <sheetData sheetId="27">
        <row r="4">
          <cell r="J4">
            <v>1.9626139814783088</v>
          </cell>
        </row>
      </sheetData>
      <sheetData sheetId="28">
        <row r="4">
          <cell r="J4">
            <v>50.107031426640468</v>
          </cell>
        </row>
      </sheetData>
      <sheetData sheetId="29">
        <row r="4">
          <cell r="J4">
            <v>50.910641744394567</v>
          </cell>
        </row>
      </sheetData>
      <sheetData sheetId="30">
        <row r="4">
          <cell r="J4">
            <v>2.1828670855346677</v>
          </cell>
        </row>
      </sheetData>
      <sheetData sheetId="31">
        <row r="4">
          <cell r="J4">
            <v>4.5147555439118552</v>
          </cell>
        </row>
      </sheetData>
      <sheetData sheetId="32">
        <row r="4">
          <cell r="J4">
            <v>2.8891765116877073</v>
          </cell>
        </row>
      </sheetData>
      <sheetData sheetId="33">
        <row r="4">
          <cell r="J4">
            <v>330.62168054773673</v>
          </cell>
        </row>
      </sheetData>
      <sheetData sheetId="34">
        <row r="4">
          <cell r="J4">
            <v>0.97186404546065053</v>
          </cell>
        </row>
      </sheetData>
      <sheetData sheetId="35">
        <row r="4">
          <cell r="J4">
            <v>12.203591232674919</v>
          </cell>
        </row>
      </sheetData>
      <sheetData sheetId="36">
        <row r="4">
          <cell r="J4">
            <v>19.035804578664766</v>
          </cell>
        </row>
      </sheetData>
      <sheetData sheetId="37">
        <row r="4">
          <cell r="J4">
            <v>2.8913563443976917</v>
          </cell>
        </row>
      </sheetData>
      <sheetData sheetId="38">
        <row r="4">
          <cell r="J4">
            <v>2.9790420855806601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362.61</f>
        <v>362.61</v>
      </c>
      <c r="P2" t="s">
        <v>8</v>
      </c>
      <c r="Q2" s="10">
        <f>N2+K2+H2</f>
        <v>442.16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0.10320460931767222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4284.3047701386613</v>
      </c>
      <c r="D7" s="20">
        <f>(C7*[1]Feuil1!$K$2-C4)/C4</f>
        <v>0.51949128316405879</v>
      </c>
      <c r="E7" s="31">
        <f>C7-C7/(1+D7)</f>
        <v>1464.7395527473568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1273.4420177236666</v>
      </c>
    </row>
    <row r="9" spans="2:20">
      <c r="M9" s="17" t="str">
        <f>IF(C13&gt;C7*Params!F8,B13,"Others")</f>
        <v>ETH</v>
      </c>
      <c r="N9" s="18">
        <f>IF(C13&gt;C7*0.1,C13,C7)</f>
        <v>1257.7208793940347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330.62168054773673</v>
      </c>
    </row>
    <row r="12" spans="2:20">
      <c r="B12" s="7" t="s">
        <v>4</v>
      </c>
      <c r="C12" s="1">
        <f>[2]BTC!J4</f>
        <v>1273.4420177236666</v>
      </c>
      <c r="D12" s="20">
        <f>C12/$C$7</f>
        <v>0.29723422726587484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1059.9101924732215</v>
      </c>
    </row>
    <row r="13" spans="2:20">
      <c r="B13" s="7" t="s">
        <v>19</v>
      </c>
      <c r="C13" s="1">
        <f>[2]ETH!J4</f>
        <v>1257.7208793940347</v>
      </c>
      <c r="D13" s="20">
        <f t="shared" ref="D13:D55" si="0">C13/$C$7</f>
        <v>0.29356475481395983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362.61</v>
      </c>
      <c r="D14" s="20">
        <f t="shared" si="0"/>
        <v>8.4636835952327488E-2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330.62168054773673</v>
      </c>
      <c r="D15" s="20">
        <f t="shared" si="0"/>
        <v>7.7170439146194578E-2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195.59971524420308</v>
      </c>
      <c r="D16" s="20">
        <f t="shared" si="0"/>
        <v>4.5654948874674132E-2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2.5910855075888351E-2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103.33333333333333</v>
      </c>
      <c r="D18" s="20">
        <f>C18/$C$7</f>
        <v>2.4119043550206852E-2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1.4599801684504244E-2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61.353184372438015</v>
      </c>
      <c r="D20" s="20">
        <f t="shared" si="0"/>
        <v>1.4320452830542287E-2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1.1509451975426129E-2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50.107031426640468</v>
      </c>
      <c r="D22" s="20">
        <f t="shared" si="0"/>
        <v>1.1695487159523144E-2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45.362864396414729</v>
      </c>
      <c r="D23" s="20">
        <f t="shared" si="0"/>
        <v>1.0588150663928271E-2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43.539022395852399</v>
      </c>
      <c r="D24" s="20">
        <f t="shared" si="0"/>
        <v>1.0162447522248343E-2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50.910641744394567</v>
      </c>
      <c r="D25" s="20">
        <f t="shared" si="0"/>
        <v>1.1883057923245467E-2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45.113637698289665</v>
      </c>
      <c r="D26" s="20">
        <f t="shared" si="0"/>
        <v>1.0529978635677117E-2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7.0583213899185994E-3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22.550395462241326</v>
      </c>
      <c r="D28" s="20">
        <f t="shared" si="0"/>
        <v>5.2634900344663118E-3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20.18471421537156</v>
      </c>
      <c r="D29" s="20">
        <f t="shared" si="0"/>
        <v>4.71131614073251E-3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19.035804578664766</v>
      </c>
      <c r="D30" s="20">
        <f t="shared" si="0"/>
        <v>4.4431490288326693E-3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12.750636203752604</v>
      </c>
      <c r="D31" s="20">
        <f t="shared" si="0"/>
        <v>2.9761272570111605E-3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13.158655238980456</v>
      </c>
      <c r="D32" s="20">
        <f t="shared" si="0"/>
        <v>3.071363020365747E-3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12.851291332041219</v>
      </c>
      <c r="D33" s="20">
        <f t="shared" si="0"/>
        <v>2.9996211804570773E-3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12.203591232674919</v>
      </c>
      <c r="D34" s="20">
        <f t="shared" si="0"/>
        <v>2.8484414362239573E-3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12.231094090112322</v>
      </c>
      <c r="D35" s="20">
        <f t="shared" si="0"/>
        <v>2.8548608808977105E-3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11.521351840112327</v>
      </c>
      <c r="D36" s="20">
        <f t="shared" si="0"/>
        <v>2.6891998721508882E-3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2.4508060381661801E-3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8.1353943350592104</v>
      </c>
      <c r="D38" s="20">
        <f t="shared" si="0"/>
        <v>1.8988831961167666E-3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6.188372770214114</v>
      </c>
      <c r="D39" s="20">
        <f t="shared" si="0"/>
        <v>1.4444287001584687E-3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5.6081169280984913</v>
      </c>
      <c r="D40" s="20">
        <f t="shared" si="0"/>
        <v>1.3089911266786431E-3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4.5147555439118552</v>
      </c>
      <c r="D41" s="20">
        <f t="shared" si="0"/>
        <v>1.0537895378917536E-3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4.2933174549231898</v>
      </c>
      <c r="D42" s="20">
        <f t="shared" si="0"/>
        <v>1.0021036516466677E-3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4.9571993384439752</v>
      </c>
      <c r="D43" s="20">
        <f t="shared" si="0"/>
        <v>1.1570603877192275E-3</v>
      </c>
    </row>
    <row r="44" spans="2:14">
      <c r="B44" s="22" t="s">
        <v>23</v>
      </c>
      <c r="C44" s="9">
        <f>[2]LUNA!J4</f>
        <v>3.9401925048709754</v>
      </c>
      <c r="D44" s="20">
        <f t="shared" si="0"/>
        <v>9.1968072214046795E-4</v>
      </c>
    </row>
    <row r="45" spans="2:14">
      <c r="B45" s="22" t="s">
        <v>36</v>
      </c>
      <c r="C45" s="9">
        <f>[2]AMP!$J$4</f>
        <v>3.6287088495864777</v>
      </c>
      <c r="D45" s="20">
        <f t="shared" si="0"/>
        <v>8.4697729136319936E-4</v>
      </c>
    </row>
    <row r="46" spans="2:14">
      <c r="B46" s="7" t="s">
        <v>25</v>
      </c>
      <c r="C46" s="1">
        <f>[2]POLIS!J4</f>
        <v>3.3687324292176761</v>
      </c>
      <c r="D46" s="20">
        <f t="shared" si="0"/>
        <v>7.8629616938027664E-4</v>
      </c>
    </row>
    <row r="47" spans="2:14">
      <c r="B47" s="22" t="s">
        <v>40</v>
      </c>
      <c r="C47" s="9">
        <f>[2]SHPING!$J$4</f>
        <v>2.8891765116877073</v>
      </c>
      <c r="D47" s="20">
        <f t="shared" si="0"/>
        <v>6.74362975254489E-4</v>
      </c>
    </row>
    <row r="48" spans="2:14">
      <c r="B48" s="22" t="s">
        <v>50</v>
      </c>
      <c r="C48" s="9">
        <f>[2]KAVA!$J$4</f>
        <v>2.3401360689110886</v>
      </c>
      <c r="D48" s="20">
        <f t="shared" si="0"/>
        <v>5.4621139122073951E-4</v>
      </c>
    </row>
    <row r="49" spans="2:4">
      <c r="B49" s="22" t="s">
        <v>62</v>
      </c>
      <c r="C49" s="10">
        <f>[2]SEI!$J$4</f>
        <v>2.1828670855346677</v>
      </c>
      <c r="D49" s="20">
        <f t="shared" si="0"/>
        <v>5.0950322226119764E-4</v>
      </c>
    </row>
    <row r="50" spans="2:4">
      <c r="B50" s="22" t="s">
        <v>65</v>
      </c>
      <c r="C50" s="10">
        <f>[2]DYDX!$J$4</f>
        <v>2.9790420855806601</v>
      </c>
      <c r="D50" s="20">
        <f t="shared" si="0"/>
        <v>6.9533850774211928E-4</v>
      </c>
    </row>
    <row r="51" spans="2:4">
      <c r="B51" s="22" t="s">
        <v>66</v>
      </c>
      <c r="C51" s="10">
        <f>[2]TIA!$J$4</f>
        <v>2.8913563443976917</v>
      </c>
      <c r="D51" s="20">
        <f t="shared" si="0"/>
        <v>6.7487177022285301E-4</v>
      </c>
    </row>
    <row r="52" spans="2:4">
      <c r="B52" s="7" t="s">
        <v>28</v>
      </c>
      <c r="C52" s="1">
        <f>[2]ATLAS!O47</f>
        <v>1.9445877903265121</v>
      </c>
      <c r="D52" s="20">
        <f t="shared" si="0"/>
        <v>4.5388642840728054E-4</v>
      </c>
    </row>
    <row r="53" spans="2:4">
      <c r="B53" s="22" t="s">
        <v>63</v>
      </c>
      <c r="C53" s="10">
        <f>[2]MEME!$J$4</f>
        <v>1.9626139814783088</v>
      </c>
      <c r="D53" s="20">
        <f t="shared" si="0"/>
        <v>4.5809392346632448E-4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3.9604876194302194E-4</v>
      </c>
    </row>
    <row r="55" spans="2:4">
      <c r="B55" s="22" t="s">
        <v>43</v>
      </c>
      <c r="C55" s="9">
        <f>[2]TRX!$J$4</f>
        <v>0.97186404546065053</v>
      </c>
      <c r="D55" s="20">
        <f t="shared" si="0"/>
        <v>2.2684288294205461E-4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2023-12-21T15:22:17Z</dcterms:modified>
</cp:coreProperties>
</file>