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52" l="1"/>
  <c r="C36" l="1"/>
  <c r="C43" l="1"/>
  <c r="C26" l="1"/>
  <c r="C28" l="1"/>
  <c r="C25"/>
  <c r="C23" l="1"/>
  <c r="C34" l="1"/>
  <c r="C27" l="1"/>
  <c r="C29" l="1"/>
  <c r="C33" l="1"/>
  <c r="C15" l="1"/>
  <c r="C17" l="1"/>
  <c r="C49" l="1"/>
  <c r="C31" l="1"/>
  <c r="C24" l="1"/>
  <c r="C7" l="1"/>
  <c r="M9" l="1"/>
  <c r="D41"/>
  <c r="N8"/>
  <c r="D55"/>
  <c r="D47"/>
  <c r="D7"/>
  <c r="E7" s="1"/>
  <c r="D28"/>
  <c r="D21"/>
  <c r="D45"/>
  <c r="D20"/>
  <c r="D44"/>
  <c r="D49"/>
  <c r="D30"/>
  <c r="D12"/>
  <c r="D33"/>
  <c r="D51"/>
  <c r="D48"/>
  <c r="D50"/>
  <c r="D54"/>
  <c r="D39"/>
  <c r="D42"/>
  <c r="D52"/>
  <c r="Q3"/>
  <c r="D31"/>
  <c r="D38"/>
  <c r="D35"/>
  <c r="D14"/>
  <c r="N9"/>
  <c r="D23"/>
  <c r="D26"/>
  <c r="D13"/>
  <c r="D32"/>
  <c r="D43"/>
  <c r="D37"/>
  <c r="D19"/>
  <c r="M8"/>
  <c r="D22"/>
  <c r="D46"/>
  <c r="D53"/>
  <c r="D18"/>
  <c r="D34"/>
  <c r="D29"/>
  <c r="D17"/>
  <c r="D27"/>
  <c r="D25"/>
  <c r="D16"/>
  <c r="D15"/>
  <c r="D40"/>
  <c r="D36"/>
  <c r="D24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<sst xmlns="http://schemas.openxmlformats.org/spreadsheetml/2006/main" count="107" uniqueCount="67">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</sst>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1338.3675191366683</c:v>
                </c:pt>
                <c:pt idx="1">
                  <c:v>1317.3566001861061</c:v>
                </c:pt>
                <c:pt idx="2">
                  <c:v>571.12</c:v>
                </c:pt>
                <c:pt idx="3">
                  <c:v>286.29502666281189</c:v>
                </c:pt>
                <c:pt idx="4">
                  <c:v>1052.6487505215996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1338.3675191366683</v>
          </cell>
        </row>
      </sheetData>
      <sheetData sheetId="1">
        <row r="4">
          <cell r="J4">
            <v>1317.3566001861061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2.6751330082015774</v>
          </cell>
        </row>
      </sheetData>
      <sheetData sheetId="4">
        <row r="47">
          <cell r="M47">
            <v>111.75</v>
          </cell>
          <cell r="O47">
            <v>2.2237559830282621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3.106930846658245</v>
          </cell>
        </row>
      </sheetData>
      <sheetData sheetId="8">
        <row r="4">
          <cell r="J4">
            <v>44.988026251505289</v>
          </cell>
        </row>
      </sheetData>
      <sheetData sheetId="9">
        <row r="4">
          <cell r="J4">
            <v>11.684482101062013</v>
          </cell>
        </row>
      </sheetData>
      <sheetData sheetId="10">
        <row r="4">
          <cell r="J4">
            <v>23.872307535423282</v>
          </cell>
        </row>
      </sheetData>
      <sheetData sheetId="11">
        <row r="4">
          <cell r="J4">
            <v>13.636969161371873</v>
          </cell>
        </row>
      </sheetData>
      <sheetData sheetId="12">
        <row r="4">
          <cell r="J4">
            <v>57.075323663321498</v>
          </cell>
        </row>
      </sheetData>
      <sheetData sheetId="13">
        <row r="4">
          <cell r="J4">
            <v>3.5195813556571669</v>
          </cell>
        </row>
      </sheetData>
      <sheetData sheetId="14">
        <row r="4">
          <cell r="J4">
            <v>222.88008841088137</v>
          </cell>
        </row>
      </sheetData>
      <sheetData sheetId="15">
        <row r="4">
          <cell r="J4">
            <v>5.6244012822139249</v>
          </cell>
        </row>
      </sheetData>
      <sheetData sheetId="16">
        <row r="4">
          <cell r="J4">
            <v>37.256053661810896</v>
          </cell>
        </row>
      </sheetData>
      <sheetData sheetId="17">
        <row r="4">
          <cell r="J4">
            <v>5.1373936902623454</v>
          </cell>
        </row>
      </sheetData>
      <sheetData sheetId="18">
        <row r="4">
          <cell r="J4">
            <v>5.6233541947990187</v>
          </cell>
        </row>
      </sheetData>
      <sheetData sheetId="19">
        <row r="4">
          <cell r="J4">
            <v>13.899755735391947</v>
          </cell>
        </row>
      </sheetData>
      <sheetData sheetId="20">
        <row r="4">
          <cell r="J4">
            <v>2.6884685982733174</v>
          </cell>
        </row>
      </sheetData>
      <sheetData sheetId="21">
        <row r="4">
          <cell r="J4">
            <v>14.123699103155083</v>
          </cell>
        </row>
      </sheetData>
      <sheetData sheetId="22">
        <row r="4">
          <cell r="J4">
            <v>8.9930765949715514</v>
          </cell>
        </row>
      </sheetData>
      <sheetData sheetId="23">
        <row r="4">
          <cell r="J4">
            <v>11.999219342869026</v>
          </cell>
        </row>
      </sheetData>
      <sheetData sheetId="24">
        <row r="4">
          <cell r="J4">
            <v>3.4991418708974114</v>
          </cell>
        </row>
      </sheetData>
      <sheetData sheetId="25">
        <row r="4">
          <cell r="J4">
            <v>17.886862386137153</v>
          </cell>
        </row>
      </sheetData>
      <sheetData sheetId="26">
        <row r="4">
          <cell r="J4">
            <v>56.91185320117421</v>
          </cell>
        </row>
      </sheetData>
      <sheetData sheetId="27">
        <row r="4">
          <cell r="J4">
            <v>1.7746864942211016</v>
          </cell>
        </row>
      </sheetData>
      <sheetData sheetId="28">
        <row r="4">
          <cell r="J4">
            <v>33.573658918613511</v>
          </cell>
        </row>
      </sheetData>
      <sheetData sheetId="29">
        <row r="4">
          <cell r="J4">
            <v>39.016733771376252</v>
          </cell>
        </row>
      </sheetData>
      <sheetData sheetId="30">
        <row r="4">
          <cell r="J4">
            <v>2.8490718020239676</v>
          </cell>
        </row>
      </sheetData>
      <sheetData sheetId="31">
        <row r="4">
          <cell r="J4">
            <v>4.6497630191876995</v>
          </cell>
        </row>
      </sheetData>
      <sheetData sheetId="32">
        <row r="4">
          <cell r="J4">
            <v>2.8541374515538314</v>
          </cell>
        </row>
      </sheetData>
      <sheetData sheetId="33">
        <row r="4">
          <cell r="J4">
            <v>286.29502666281189</v>
          </cell>
        </row>
      </sheetData>
      <sheetData sheetId="34">
        <row r="4">
          <cell r="J4">
            <v>1.0231727347993833</v>
          </cell>
        </row>
      </sheetData>
      <sheetData sheetId="35">
        <row r="4">
          <cell r="J4">
            <v>12.788351178831546</v>
          </cell>
        </row>
      </sheetData>
      <sheetData sheetId="36">
        <row r="4">
          <cell r="J4">
            <v>19.326383509502381</v>
          </cell>
        </row>
      </sheetData>
      <sheetData sheetId="37">
        <row r="4">
          <cell r="J4">
            <v>17.182606136137132</v>
          </cell>
        </row>
      </sheetData>
      <sheetData sheetId="38">
        <row r="4">
          <cell r="J4">
            <v>14.727513926285871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571.12</f>
        <v>571.12</v>
      </c>
      <c r="P2" t="s">
        <v>8</v>
      </c>
      <c r="Q2" s="10">
        <f>N2+K2+H2</f>
        <v>628.20000000000005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0.13758852015017414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4565.787896507185</v>
      </c>
      <c r="D7" s="20">
        <f>(C7*[1]Feuil1!$K$2-C4)/C4</f>
        <v>0.60172204542079344</v>
      </c>
      <c r="E7" s="31">
        <f>C7-C7/(1+D7)</f>
        <v>1715.2384459577343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1338.3675191366683</v>
      </c>
    </row>
    <row r="9" spans="2:20">
      <c r="M9" s="17" t="str">
        <f>IF(C13&gt;C7*Params!F8,B13,"Others")</f>
        <v>BTC</v>
      </c>
      <c r="N9" s="18">
        <f>IF(C13&gt;C7*0.1,C13,C7)</f>
        <v>1317.3566001861061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571.12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286.29502666281189</v>
      </c>
    </row>
    <row r="12" spans="2:20">
      <c r="B12" s="7" t="s">
        <v>19</v>
      </c>
      <c r="C12" s="1">
        <f>[2]ETH!J4</f>
        <v>1338.3675191366683</v>
      </c>
      <c r="D12" s="20">
        <f>C12/$C$7</f>
        <v>0.29312958671613187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1052.6487505215996</v>
      </c>
    </row>
    <row r="13" spans="2:20">
      <c r="B13" s="7" t="s">
        <v>4</v>
      </c>
      <c r="C13" s="1">
        <f>[2]BTC!J4</f>
        <v>1317.3566001861061</v>
      </c>
      <c r="D13" s="20">
        <f t="shared" ref="D13:D55" si="0">C13/$C$7</f>
        <v>0.28852777002494578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571.12</v>
      </c>
      <c r="D14" s="20">
        <f t="shared" si="0"/>
        <v>0.12508684436193482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286.29502666281189</v>
      </c>
      <c r="D15" s="20">
        <f t="shared" si="0"/>
        <v>6.2704407903360293E-2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222.88008841088137</v>
      </c>
      <c r="D16" s="20">
        <f t="shared" si="0"/>
        <v>4.8815252364522672E-2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2.4475512777430691E-2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1.9711822371085118E-2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1.3699716547904157E-2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56.91185320117421</v>
      </c>
      <c r="D20" s="20">
        <f t="shared" si="0"/>
        <v>1.2464848234564646E-2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57.075323663321498</v>
      </c>
      <c r="D21" s="20">
        <f t="shared" si="0"/>
        <v>1.2500651575817607E-2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1.1104326602377951E-2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44.988026251505289</v>
      </c>
      <c r="D23" s="20">
        <f t="shared" si="0"/>
        <v>9.8532886921709629E-3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33.573658918613511</v>
      </c>
      <c r="D24" s="20">
        <f t="shared" si="0"/>
        <v>7.3533111216789694E-3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39.016733771376252</v>
      </c>
      <c r="D25" s="20">
        <f t="shared" si="0"/>
        <v>8.5454547289031853E-3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37.256053661810896</v>
      </c>
      <c r="D26" s="20">
        <f t="shared" si="0"/>
        <v>8.1598301336581296E-3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23.872307535423282</v>
      </c>
      <c r="D27" s="20">
        <f t="shared" si="0"/>
        <v>5.2285187302908943E-3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19.326383509502381</v>
      </c>
      <c r="D28" s="20">
        <f t="shared" si="0"/>
        <v>4.2328693201642174E-3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17.886862386137153</v>
      </c>
      <c r="D29" s="20">
        <f t="shared" si="0"/>
        <v>3.917585045906437E-3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1.3973491858613673E-3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13.899755735391947</v>
      </c>
      <c r="D31" s="20">
        <f t="shared" si="0"/>
        <v>3.0443279561946407E-3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13.636969161371873</v>
      </c>
      <c r="D32" s="20">
        <f t="shared" si="0"/>
        <v>2.9867723754325331E-3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14.123699103155083</v>
      </c>
      <c r="D33" s="20">
        <f t="shared" si="0"/>
        <v>3.093376088267191E-3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12.788351178831546</v>
      </c>
      <c r="D34" s="20">
        <f t="shared" si="0"/>
        <v>2.8009078539576048E-3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11.999219342869026</v>
      </c>
      <c r="D35" s="20">
        <f t="shared" si="0"/>
        <v>2.6280720030924772E-3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11.684482101062013</v>
      </c>
      <c r="D36" s="20">
        <f t="shared" si="0"/>
        <v>2.5591381741584206E-3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17.182606136137132</v>
      </c>
      <c r="D37" s="20">
        <f t="shared" si="0"/>
        <v>3.7633386669761373E-3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14.727513926285871</v>
      </c>
      <c r="D38" s="20">
        <f t="shared" si="0"/>
        <v>3.2256237609181054E-3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2.2997126099599304E-3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8.9930765949715514</v>
      </c>
      <c r="D40" s="20">
        <f t="shared" si="0"/>
        <v>1.9696658712182471E-3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5.6244012822139249</v>
      </c>
      <c r="D41" s="20">
        <f t="shared" si="0"/>
        <v>1.2318577668744919E-3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5.6233541947990187</v>
      </c>
      <c r="D42" s="20">
        <f t="shared" si="0"/>
        <v>1.2316284335286071E-3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5.1373936902623454</v>
      </c>
      <c r="D43" s="20">
        <f t="shared" si="0"/>
        <v>1.1251932430309426E-3</v>
      </c>
    </row>
    <row r="44" spans="2:14">
      <c r="B44" s="22" t="s">
        <v>56</v>
      </c>
      <c r="C44" s="9">
        <f>[2]SHIB!$J$4</f>
        <v>4.6497630191876995</v>
      </c>
      <c r="D44" s="20">
        <f t="shared" si="0"/>
        <v>1.0183922522429821E-3</v>
      </c>
    </row>
    <row r="45" spans="2:14">
      <c r="B45" s="22" t="s">
        <v>23</v>
      </c>
      <c r="C45" s="9">
        <f>[2]LUNA!J4</f>
        <v>3.4991418708974114</v>
      </c>
      <c r="D45" s="20">
        <f t="shared" si="0"/>
        <v>7.6638292233729153E-4</v>
      </c>
    </row>
    <row r="46" spans="2:14">
      <c r="B46" s="22" t="s">
        <v>36</v>
      </c>
      <c r="C46" s="9">
        <f>[2]AMP!$J$4</f>
        <v>3.5195813556571669</v>
      </c>
      <c r="D46" s="20">
        <f t="shared" si="0"/>
        <v>7.7085958336996707E-4</v>
      </c>
    </row>
    <row r="47" spans="2:14">
      <c r="B47" s="22" t="s">
        <v>64</v>
      </c>
      <c r="C47" s="10">
        <f>[2]ACE!$J$4</f>
        <v>3.106930846658245</v>
      </c>
      <c r="D47" s="20">
        <f t="shared" si="0"/>
        <v>6.8048076631747141E-4</v>
      </c>
    </row>
    <row r="48" spans="2:14">
      <c r="B48" s="22" t="s">
        <v>40</v>
      </c>
      <c r="C48" s="9">
        <f>[2]SHPING!$J$4</f>
        <v>2.8541374515538314</v>
      </c>
      <c r="D48" s="20">
        <f t="shared" si="0"/>
        <v>6.25113894085452E-4</v>
      </c>
    </row>
    <row r="49" spans="2:4">
      <c r="B49" s="22" t="s">
        <v>62</v>
      </c>
      <c r="C49" s="10">
        <f>[2]SEI!$J$4</f>
        <v>2.8490718020239676</v>
      </c>
      <c r="D49" s="20">
        <f t="shared" si="0"/>
        <v>6.240044142662649E-4</v>
      </c>
    </row>
    <row r="50" spans="2:4">
      <c r="B50" s="22" t="s">
        <v>50</v>
      </c>
      <c r="C50" s="9">
        <f>[2]KAVA!$J$4</f>
        <v>2.6884685982733174</v>
      </c>
      <c r="D50" s="20">
        <f t="shared" si="0"/>
        <v>5.8882906066004255E-4</v>
      </c>
    </row>
    <row r="51" spans="2:4">
      <c r="B51" s="7" t="s">
        <v>25</v>
      </c>
      <c r="C51" s="1">
        <f>[2]POLIS!J4</f>
        <v>2.6751330082015774</v>
      </c>
      <c r="D51" s="20">
        <f t="shared" si="0"/>
        <v>5.859082964077343E-4</v>
      </c>
    </row>
    <row r="52" spans="2:4">
      <c r="B52" s="7" t="s">
        <v>28</v>
      </c>
      <c r="C52" s="1">
        <f>[2]ATLAS!O47</f>
        <v>2.2237559830282621</v>
      </c>
      <c r="D52" s="20">
        <f t="shared" si="0"/>
        <v>4.8704758815656528E-4</v>
      </c>
    </row>
    <row r="53" spans="2:4">
      <c r="B53" s="22" t="s">
        <v>63</v>
      </c>
      <c r="C53" s="10">
        <f>[2]MEME!$J$4</f>
        <v>1.7746864942211016</v>
      </c>
      <c r="D53" s="20">
        <f t="shared" si="0"/>
        <v>3.8869227709389037E-4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3.7163215603993395E-4</v>
      </c>
    </row>
    <row r="55" spans="2:4">
      <c r="B55" s="22" t="s">
        <v>43</v>
      </c>
      <c r="C55" s="9">
        <f>[2]TRX!$J$4</f>
        <v>1.0231727347993833</v>
      </c>
      <c r="D55" s="20">
        <f t="shared" si="0"/>
        <v>2.2409554670336474E-4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2024-01-02T18:59:15Z</dcterms:modified>
</cp:coreProperties>
</file>