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25"/>
  <c r="C15"/>
  <c r="C22"/>
  <c r="C29"/>
  <c r="C36" l="1"/>
  <c r="C24"/>
  <c r="C14"/>
  <c r="C21"/>
  <c r="C33" l="1"/>
  <c r="C23"/>
  <c r="C38" l="1"/>
  <c r="C13" l="1"/>
  <c r="C34"/>
  <c r="C27"/>
  <c r="C12" l="1"/>
  <c r="C7" s="1"/>
  <c r="D12" l="1"/>
  <c r="D39"/>
  <c r="D35"/>
  <c r="D22"/>
  <c r="D45"/>
  <c r="D34"/>
  <c r="D33"/>
  <c r="Q3"/>
  <c r="D16"/>
  <c r="D25"/>
  <c r="D18"/>
  <c r="D49"/>
  <c r="D36"/>
  <c r="D30"/>
  <c r="D21"/>
  <c r="D26"/>
  <c r="D50"/>
  <c r="D20"/>
  <c r="D19"/>
  <c r="D37"/>
  <c r="D38"/>
  <c r="D15"/>
  <c r="D13"/>
  <c r="D48"/>
  <c r="D29"/>
  <c r="D31"/>
  <c r="D47"/>
  <c r="D24"/>
  <c r="D14"/>
  <c r="N9"/>
  <c r="D17"/>
  <c r="M9"/>
  <c r="D43"/>
  <c r="D7"/>
  <c r="E7" s="1"/>
  <c r="D46"/>
  <c r="D40"/>
  <c r="D41"/>
  <c r="D42"/>
  <c r="D28"/>
  <c r="D23"/>
  <c r="D32"/>
  <c r="D44"/>
  <c r="N8"/>
  <c r="M8"/>
  <c r="D27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<sst xmlns="http://schemas.openxmlformats.org/spreadsheetml/2006/main" count="100" uniqueCount="62">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</sst>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1025.5828120781894</c:v>
                </c:pt>
                <c:pt idx="1">
                  <c:v>963.64697980157189</c:v>
                </c:pt>
                <c:pt idx="2">
                  <c:v>185.40486356417003</c:v>
                </c:pt>
                <c:pt idx="3">
                  <c:v>778.67118399329331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963.64697980157189</v>
          </cell>
        </row>
      </sheetData>
      <sheetData sheetId="1">
        <row r="4">
          <cell r="J4">
            <v>1025.5828120781894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1.3374157450296329</v>
          </cell>
        </row>
      </sheetData>
      <sheetData sheetId="4">
        <row r="46">
          <cell r="M46">
            <v>82.26</v>
          </cell>
          <cell r="O46">
            <v>2.7042794305020355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32.897693727857735</v>
          </cell>
        </row>
      </sheetData>
      <sheetData sheetId="8">
        <row r="4">
          <cell r="J4">
            <v>6.8705059543213816</v>
          </cell>
        </row>
      </sheetData>
      <sheetData sheetId="9">
        <row r="4">
          <cell r="J4">
            <v>15.983549612947977</v>
          </cell>
        </row>
      </sheetData>
      <sheetData sheetId="10">
        <row r="4">
          <cell r="J4">
            <v>9.0580048268394613</v>
          </cell>
        </row>
      </sheetData>
      <sheetData sheetId="11">
        <row r="4">
          <cell r="J4">
            <v>35.8074005709205</v>
          </cell>
        </row>
      </sheetData>
      <sheetData sheetId="12">
        <row r="4">
          <cell r="J4">
            <v>1.5706082011255655</v>
          </cell>
        </row>
      </sheetData>
      <sheetData sheetId="13">
        <row r="4">
          <cell r="J4">
            <v>150.89095134760842</v>
          </cell>
        </row>
      </sheetData>
      <sheetData sheetId="14">
        <row r="4">
          <cell r="J4">
            <v>4.2625023065102541</v>
          </cell>
        </row>
      </sheetData>
      <sheetData sheetId="15">
        <row r="4">
          <cell r="J4">
            <v>28.829094593786198</v>
          </cell>
        </row>
      </sheetData>
      <sheetData sheetId="16">
        <row r="4">
          <cell r="J4">
            <v>3.7889568795694268</v>
          </cell>
        </row>
      </sheetData>
      <sheetData sheetId="17">
        <row r="4">
          <cell r="J4">
            <v>8.7757213125341433</v>
          </cell>
        </row>
      </sheetData>
      <sheetData sheetId="18">
        <row r="4">
          <cell r="J4">
            <v>9.729060548659815</v>
          </cell>
        </row>
      </sheetData>
      <sheetData sheetId="19">
        <row r="4">
          <cell r="J4">
            <v>8.9242998123799335</v>
          </cell>
        </row>
      </sheetData>
      <sheetData sheetId="20">
        <row r="4">
          <cell r="J4">
            <v>11.28663032898522</v>
          </cell>
        </row>
      </sheetData>
      <sheetData sheetId="21">
        <row r="4">
          <cell r="J4">
            <v>1.2398699562609619</v>
          </cell>
        </row>
      </sheetData>
      <sheetData sheetId="22">
        <row r="4">
          <cell r="J4">
            <v>22.323865426259921</v>
          </cell>
        </row>
      </sheetData>
      <sheetData sheetId="23">
        <row r="4">
          <cell r="J4">
            <v>34.099081722205973</v>
          </cell>
        </row>
      </sheetData>
      <sheetData sheetId="24">
        <row r="4">
          <cell r="J4">
            <v>34.812263427487899</v>
          </cell>
        </row>
      </sheetData>
      <sheetData sheetId="25">
        <row r="4">
          <cell r="J4">
            <v>29.198219261518673</v>
          </cell>
        </row>
      </sheetData>
      <sheetData sheetId="26">
        <row r="4">
          <cell r="J4">
            <v>3.5110967680338163</v>
          </cell>
        </row>
      </sheetData>
      <sheetData sheetId="27">
        <row r="4">
          <cell r="J4">
            <v>185.40486356417003</v>
          </cell>
        </row>
      </sheetData>
      <sheetData sheetId="28">
        <row r="4">
          <cell r="J4">
            <v>0.88581737224775658</v>
          </cell>
        </row>
      </sheetData>
      <sheetData sheetId="29">
        <row r="4">
          <cell r="J4">
            <v>8.0910041846256107</v>
          </cell>
        </row>
      </sheetData>
      <sheetData sheetId="30">
        <row r="4">
          <cell r="J4">
            <v>17.450562030111197</v>
          </cell>
        </row>
      </sheetData>
      <sheetData sheetId="31">
        <row r="4">
          <cell r="J4">
            <v>4.6432753042433257</v>
          </cell>
        </row>
      </sheetData>
      <sheetData sheetId="32">
        <row r="4">
          <cell r="J4">
            <v>1.9479120814291508</v>
          </cell>
        </row>
      </sheetData>
      <sheetData sheetId="33">
        <row r="4">
          <cell r="J4">
            <v>2.3848143749730615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4.6729444076222322E-2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2978.6359061529056</v>
      </c>
      <c r="D7" s="20">
        <f>(C7*[1]Feuil1!$K$2-C4)/C4</f>
        <v>8.6831866318822809E-2</v>
      </c>
      <c r="E7" s="31">
        <f>C7-C7/(1+D7)</f>
        <v>237.97656549356498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1025.5828120781894</v>
      </c>
    </row>
    <row r="9" spans="2:20">
      <c r="M9" s="17" t="str">
        <f>IF(C13&gt;C7*[2]Params!F8,B13,"Others")</f>
        <v>ETH</v>
      </c>
      <c r="N9" s="18">
        <f>IF(C13&gt;C7*0.1,C13,C7)</f>
        <v>963.64697980157189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185.40486356417003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778.67118399329331</v>
      </c>
    </row>
    <row r="12" spans="2:20">
      <c r="B12" s="7" t="s">
        <v>4</v>
      </c>
      <c r="C12" s="1">
        <f>[2]BTC!J4</f>
        <v>1025.5828120781894</v>
      </c>
      <c r="D12" s="20">
        <f>C12/$C$7</f>
        <v>0.3443129151702175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963.64697980157189</v>
      </c>
      <c r="D13" s="20">
        <f t="shared" ref="D13:D50" si="0">C13/$C$7</f>
        <v>0.32351956068581145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185.40486356417003</v>
      </c>
      <c r="D14" s="20">
        <f t="shared" si="0"/>
        <v>6.2244889743383235E-2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150.89095134760842</v>
      </c>
      <c r="D15" s="20">
        <f t="shared" si="0"/>
        <v>5.0657735991134788E-2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3.3981998199548988E-2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2.7616668364897252E-2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2.3215324792519389E-2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7.0502070953421129E-3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34.812263427487899</v>
      </c>
      <c r="D20" s="20">
        <f t="shared" si="0"/>
        <v>1.1687317458161615E-2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34.099081722205973</v>
      </c>
      <c r="D21" s="20">
        <f t="shared" si="0"/>
        <v>1.144788513821653E-2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35.8074005709205</v>
      </c>
      <c r="D22" s="20">
        <f t="shared" si="0"/>
        <v>1.2021409027183854E-2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32.897693727857735</v>
      </c>
      <c r="D23" s="20">
        <f t="shared" si="0"/>
        <v>1.1044550178120683E-2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28.829094593786198</v>
      </c>
      <c r="D24" s="20">
        <f t="shared" si="0"/>
        <v>9.6786232027333535E-3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29.198219261518673</v>
      </c>
      <c r="D25" s="20">
        <f t="shared" si="0"/>
        <v>9.8025472670911287E-3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22.323865426259921</v>
      </c>
      <c r="D26" s="20">
        <f t="shared" si="0"/>
        <v>7.4946606868419134E-3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17.450562030111197</v>
      </c>
      <c r="D27" s="20">
        <f t="shared" si="0"/>
        <v>5.8585750591617922E-3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5.6972387813312214E-3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15.983549612947977</v>
      </c>
      <c r="D29" s="20">
        <f t="shared" si="0"/>
        <v>5.3660635661885005E-3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4.3644139161641655E-3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8.9242998123799335</v>
      </c>
      <c r="D31" s="20">
        <f t="shared" si="0"/>
        <v>2.9961029456286332E-3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11.28663032898522</v>
      </c>
      <c r="D32" s="20">
        <f t="shared" si="0"/>
        <v>3.7891943441864329E-3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9.729060548659815</v>
      </c>
      <c r="D33" s="20">
        <f t="shared" si="0"/>
        <v>3.2662805576749742E-3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9.0580048268394613</v>
      </c>
      <c r="D34" s="20">
        <f t="shared" si="0"/>
        <v>3.0409909476107944E-3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8.0910041846256107</v>
      </c>
      <c r="D35" s="20">
        <f t="shared" si="0"/>
        <v>2.7163454814709623E-3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8.7757213125341433</v>
      </c>
      <c r="D36" s="20">
        <f t="shared" si="0"/>
        <v>2.946221555446344E-3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6.8705059543213816</v>
      </c>
      <c r="D37" s="20">
        <f t="shared" si="0"/>
        <v>2.3065947537022308E-3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4.6432753042433257</v>
      </c>
      <c r="D38" s="20">
        <f t="shared" si="0"/>
        <v>1.5588596426477669E-3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1.8129103959451151E-3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4.2625023065102541</v>
      </c>
      <c r="D40" s="20">
        <f t="shared" si="0"/>
        <v>1.431024952631939E-3</v>
      </c>
    </row>
    <row r="41" spans="2:14">
      <c r="B41" s="22" t="s">
        <v>33</v>
      </c>
      <c r="C41" s="1">
        <f>[2]EGLD!$J$4</f>
        <v>3.7889568795694268</v>
      </c>
      <c r="D41" s="20">
        <f t="shared" si="0"/>
        <v>1.2720443179183661E-3</v>
      </c>
    </row>
    <row r="42" spans="2:14">
      <c r="B42" s="22" t="s">
        <v>56</v>
      </c>
      <c r="C42" s="9">
        <f>[2]SHIB!$J$4</f>
        <v>3.5110967680338163</v>
      </c>
      <c r="D42" s="20">
        <f t="shared" si="0"/>
        <v>1.1787599688773702E-3</v>
      </c>
    </row>
    <row r="43" spans="2:14">
      <c r="B43" s="22" t="s">
        <v>40</v>
      </c>
      <c r="C43" s="9">
        <f>[2]SHPING!$J$4</f>
        <v>2.3848143749730615</v>
      </c>
      <c r="D43" s="20">
        <f t="shared" si="0"/>
        <v>8.0063977273852119E-4</v>
      </c>
    </row>
    <row r="44" spans="2:14">
      <c r="B44" s="7" t="s">
        <v>28</v>
      </c>
      <c r="C44" s="1">
        <f>[2]ATLAS!O46</f>
        <v>2.7042794305020355</v>
      </c>
      <c r="D44" s="20">
        <f t="shared" si="0"/>
        <v>9.0789190612919899E-4</v>
      </c>
    </row>
    <row r="45" spans="2:14">
      <c r="B45" s="22" t="s">
        <v>50</v>
      </c>
      <c r="C45" s="9">
        <f>[2]KAVA!$J$4</f>
        <v>1.9479120814291508</v>
      </c>
      <c r="D45" s="20">
        <f t="shared" si="0"/>
        <v>6.5396112274259159E-4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5.6965458466909933E-4</v>
      </c>
    </row>
    <row r="47" spans="2:14">
      <c r="B47" s="22" t="s">
        <v>36</v>
      </c>
      <c r="C47" s="9">
        <f>[2]AMP!$J$4</f>
        <v>1.5706082011255655</v>
      </c>
      <c r="D47" s="20">
        <f t="shared" si="0"/>
        <v>5.2729109921799877E-4</v>
      </c>
    </row>
    <row r="48" spans="2:14">
      <c r="B48" s="22" t="s">
        <v>23</v>
      </c>
      <c r="C48" s="9">
        <f>[2]LUNA!J4</f>
        <v>1.2398699562609619</v>
      </c>
      <c r="D48" s="20">
        <f t="shared" si="0"/>
        <v>4.1625428394916899E-4</v>
      </c>
    </row>
    <row r="49" spans="2:4">
      <c r="B49" s="7" t="s">
        <v>25</v>
      </c>
      <c r="C49" s="1">
        <f>[2]POLIS!J4</f>
        <v>1.3374157450296329</v>
      </c>
      <c r="D49" s="20">
        <f t="shared" si="0"/>
        <v>4.4900276071572267E-4</v>
      </c>
    </row>
    <row r="50" spans="2:4">
      <c r="B50" s="22" t="s">
        <v>43</v>
      </c>
      <c r="C50" s="9">
        <f>[2]TRX!$J$4</f>
        <v>0.88581737224775658</v>
      </c>
      <c r="D50" s="20">
        <f t="shared" si="0"/>
        <v>2.9739028204754474E-4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2023-10-30T16:11:43Z</dcterms:modified>
</cp:coreProperties>
</file>