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3"/>
  <c r="C43" l="1"/>
  <c r="C44" l="1"/>
  <c r="C42" l="1"/>
  <c r="C47"/>
  <c r="C27"/>
  <c r="C18"/>
  <c r="C46" l="1"/>
  <c r="C31" l="1"/>
  <c r="C35" l="1"/>
  <c r="C26"/>
  <c r="C25"/>
  <c r="C38" l="1"/>
  <c r="C33" l="1"/>
  <c r="C34" l="1"/>
  <c r="C30" l="1"/>
  <c r="C20" l="1"/>
  <c r="C21"/>
  <c r="C49" l="1"/>
  <c r="C22" l="1"/>
  <c r="C24" l="1"/>
  <c r="C28" l="1"/>
  <c r="C32"/>
  <c r="C29"/>
  <c r="C13" l="1"/>
  <c r="C12" l="1"/>
  <c r="C40" l="1"/>
  <c r="C45" l="1"/>
  <c r="C36" l="1"/>
  <c r="C16" l="1"/>
  <c r="C41" l="1"/>
  <c r="C14"/>
  <c r="C17" l="1"/>
  <c r="C48" l="1"/>
  <c r="C37" l="1"/>
  <c r="C19" l="1"/>
  <c r="C7" l="1"/>
  <c r="D44" l="1"/>
  <c r="D42"/>
  <c r="D21"/>
  <c r="M8"/>
  <c r="D32"/>
  <c r="D41"/>
  <c r="D27"/>
  <c r="D34"/>
  <c r="D47"/>
  <c r="D36"/>
  <c r="D37"/>
  <c r="D38"/>
  <c r="D49"/>
  <c r="D23"/>
  <c r="D28"/>
  <c r="N8"/>
  <c r="D18"/>
  <c r="D14"/>
  <c r="D43"/>
  <c r="D45"/>
  <c r="D29"/>
  <c r="D48"/>
  <c r="D26"/>
  <c r="D24"/>
  <c r="D15"/>
  <c r="Q3"/>
  <c r="D16"/>
  <c r="D12"/>
  <c r="D40"/>
  <c r="D13"/>
  <c r="D25"/>
  <c r="D35"/>
  <c r="D31"/>
  <c r="D7"/>
  <c r="E7" s="1"/>
  <c r="D17"/>
  <c r="N9"/>
  <c r="D33"/>
  <c r="D46"/>
  <c r="M9"/>
  <c r="D39"/>
  <c r="D20"/>
  <c r="D22"/>
  <c r="D30"/>
  <c r="D50"/>
  <c r="D19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<sst xmlns="http://schemas.openxmlformats.org/spreadsheetml/2006/main" count="100" uniqueCount="62">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</sst>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1081.5572908501842</c:v>
                </c:pt>
                <c:pt idx="1">
                  <c:v>1065.5717055790219</c:v>
                </c:pt>
                <c:pt idx="2">
                  <c:v>200.71871642159081</c:v>
                </c:pt>
                <c:pt idx="3">
                  <c:v>202.36</c:v>
                </c:pt>
                <c:pt idx="4">
                  <c:v>780.96921738726007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1065.5717055790219</v>
          </cell>
        </row>
      </sheetData>
      <sheetData sheetId="1">
        <row r="4">
          <cell r="J4">
            <v>1081.5572908501842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1.9451300735821837</v>
          </cell>
        </row>
      </sheetData>
      <sheetData sheetId="4">
        <row r="46">
          <cell r="M46">
            <v>100.02</v>
          </cell>
          <cell r="O46">
            <v>1.4964094751365309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41.688988208606773</v>
          </cell>
        </row>
      </sheetData>
      <sheetData sheetId="8">
        <row r="4">
          <cell r="J4">
            <v>8.1354630751548456</v>
          </cell>
        </row>
      </sheetData>
      <sheetData sheetId="9">
        <row r="4">
          <cell r="J4">
            <v>16.965741826262121</v>
          </cell>
        </row>
      </sheetData>
      <sheetData sheetId="10">
        <row r="4">
          <cell r="J4">
            <v>10.558100749649766</v>
          </cell>
        </row>
      </sheetData>
      <sheetData sheetId="11">
        <row r="4">
          <cell r="J4">
            <v>51.699724924530003</v>
          </cell>
        </row>
      </sheetData>
      <sheetData sheetId="12">
        <row r="4">
          <cell r="J4">
            <v>2.3900510058707645</v>
          </cell>
        </row>
      </sheetData>
      <sheetData sheetId="13">
        <row r="4">
          <cell r="J4">
            <v>160.61640762397761</v>
          </cell>
        </row>
      </sheetData>
      <sheetData sheetId="14">
        <row r="4">
          <cell r="J4">
            <v>4.5675337016489106</v>
          </cell>
        </row>
      </sheetData>
      <sheetData sheetId="15">
        <row r="4">
          <cell r="J4">
            <v>34.748935416806724</v>
          </cell>
        </row>
      </sheetData>
      <sheetData sheetId="16">
        <row r="4">
          <cell r="J4">
            <v>5.2589304240094474</v>
          </cell>
        </row>
      </sheetData>
      <sheetData sheetId="17">
        <row r="4">
          <cell r="J4">
            <v>9.4142771770708151</v>
          </cell>
        </row>
      </sheetData>
      <sheetData sheetId="18">
        <row r="4">
          <cell r="J4">
            <v>12.432446228939234</v>
          </cell>
        </row>
      </sheetData>
      <sheetData sheetId="19">
        <row r="4">
          <cell r="J4">
            <v>7.4863291356402026</v>
          </cell>
        </row>
      </sheetData>
      <sheetData sheetId="20">
        <row r="4">
          <cell r="J4">
            <v>11.109218929895802</v>
          </cell>
        </row>
      </sheetData>
      <sheetData sheetId="21">
        <row r="4">
          <cell r="J4">
            <v>2.0852140182402508</v>
          </cell>
        </row>
      </sheetData>
      <sheetData sheetId="22">
        <row r="4">
          <cell r="J4">
            <v>24.343646132713744</v>
          </cell>
        </row>
      </sheetData>
      <sheetData sheetId="23">
        <row r="4">
          <cell r="J4">
            <v>41.073497289402091</v>
          </cell>
        </row>
      </sheetData>
      <sheetData sheetId="24">
        <row r="4">
          <cell r="J4">
            <v>32.286423539534418</v>
          </cell>
        </row>
      </sheetData>
      <sheetData sheetId="25">
        <row r="4">
          <cell r="J4">
            <v>42.827745078456928</v>
          </cell>
        </row>
      </sheetData>
      <sheetData sheetId="26">
        <row r="4">
          <cell r="J4">
            <v>3.5297770341471901</v>
          </cell>
        </row>
      </sheetData>
      <sheetData sheetId="27">
        <row r="4">
          <cell r="J4">
            <v>200.71871642159081</v>
          </cell>
        </row>
      </sheetData>
      <sheetData sheetId="28">
        <row r="4">
          <cell r="J4">
            <v>0.91240664076357159</v>
          </cell>
        </row>
      </sheetData>
      <sheetData sheetId="29">
        <row r="4">
          <cell r="J4">
            <v>10.230569226130589</v>
          </cell>
        </row>
      </sheetData>
      <sheetData sheetId="30">
        <row r="4">
          <cell r="J4">
            <v>18.368572032163499</v>
          </cell>
        </row>
      </sheetData>
      <sheetData sheetId="31">
        <row r="4">
          <cell r="J4">
            <v>3.6243375840296608</v>
          </cell>
        </row>
      </sheetData>
      <sheetData sheetId="32">
        <row r="4">
          <cell r="J4">
            <v>2.1193105066767361</v>
          </cell>
        </row>
      </sheetData>
      <sheetData sheetId="33">
        <row r="4">
          <cell r="J4">
            <v>2.284892817348235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6" sqref="B16:D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202.36</v>
      </c>
      <c r="P2" t="s">
        <v>8</v>
      </c>
      <c r="Q2" s="10">
        <f>N2+K2+H2</f>
        <v>242.07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7.2185334372726548E-2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3353.451252993852</v>
      </c>
      <c r="D7" s="20">
        <f>(C7*[1]Feuil1!$K$2-C4)/C4</f>
        <v>0.25048503018615975</v>
      </c>
      <c r="E7" s="31">
        <f>C7-C7/(1+D7)</f>
        <v>671.73082288632486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1081.5572908501842</v>
      </c>
    </row>
    <row r="9" spans="2:20">
      <c r="M9" s="17" t="str">
        <f>IF(C13&gt;C7*[2]Params!F8,B13,"Others")</f>
        <v>ETH</v>
      </c>
      <c r="N9" s="18">
        <f>IF(C13&gt;C7*0.1,C13,C7)</f>
        <v>1065.5717055790219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200.71871642159081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202.36</v>
      </c>
    </row>
    <row r="12" spans="2:20">
      <c r="B12" s="7" t="s">
        <v>4</v>
      </c>
      <c r="C12" s="1">
        <f>[2]BTC!J4</f>
        <v>1081.5572908501842</v>
      </c>
      <c r="D12" s="20">
        <f>C12/$C$7</f>
        <v>0.32252065387400669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780.96921738726007</v>
      </c>
    </row>
    <row r="13" spans="2:20">
      <c r="B13" s="7" t="s">
        <v>19</v>
      </c>
      <c r="C13" s="1">
        <f>[2]ETH!J4</f>
        <v>1065.5717055790219</v>
      </c>
      <c r="D13" s="20">
        <f t="shared" ref="D13:D50" si="0">C13/$C$7</f>
        <v>0.3177537483593102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200.71871642159081</v>
      </c>
      <c r="D14" s="20">
        <f t="shared" si="0"/>
        <v>5.9854371296554763E-2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202.36</v>
      </c>
      <c r="D15" s="20">
        <f t="shared" si="0"/>
        <v>6.0343802468975687E-2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160.61640762397761</v>
      </c>
      <c r="D16" s="20">
        <f t="shared" si="0"/>
        <v>4.7895852811513068E-2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2.9825988945181594E-2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2.0620547246143848E-2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51.699724924530003</v>
      </c>
      <c r="D19" s="20">
        <f>C19/$C$7</f>
        <v>1.5416870866506312E-2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42.827745078456928</v>
      </c>
      <c r="D20" s="20">
        <f t="shared" si="0"/>
        <v>1.2771244263718375E-2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41.073497289402091</v>
      </c>
      <c r="D21" s="20">
        <f t="shared" si="0"/>
        <v>1.2248127135509428E-2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41.688988208606773</v>
      </c>
      <c r="D22" s="20">
        <f t="shared" si="0"/>
        <v>1.2431666681120892E-2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39.519999999999996</v>
      </c>
      <c r="D23" s="20">
        <f t="shared" si="0"/>
        <v>1.1784873856364493E-2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34.748935416806724</v>
      </c>
      <c r="D24" s="20">
        <f t="shared" si="0"/>
        <v>1.0362141207743517E-2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32.286423539534418</v>
      </c>
      <c r="D25" s="20">
        <f t="shared" si="0"/>
        <v>9.6278195517856876E-3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24.343646132713744</v>
      </c>
      <c r="D26" s="20">
        <f t="shared" si="0"/>
        <v>7.2592813481277023E-3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23.666666666666668</v>
      </c>
      <c r="D27" s="20">
        <f t="shared" si="0"/>
        <v>7.0574059025124754E-3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18.368572032163499</v>
      </c>
      <c r="D28" s="20">
        <f t="shared" si="0"/>
        <v>5.4775127611485742E-3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16.965741826262121</v>
      </c>
      <c r="D29" s="20">
        <f t="shared" si="0"/>
        <v>5.0591884438802148E-3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12.432446228939234</v>
      </c>
      <c r="D30" s="20">
        <f t="shared" si="0"/>
        <v>3.7073585661458329E-3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11.109218929895802</v>
      </c>
      <c r="D31" s="20">
        <f t="shared" si="0"/>
        <v>3.3127718555556319E-3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10.558100749649766</v>
      </c>
      <c r="D32" s="20">
        <f t="shared" si="0"/>
        <v>3.1484282767563231E-3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10.230569226130589</v>
      </c>
      <c r="D33" s="20">
        <f t="shared" si="0"/>
        <v>3.0507582947559087E-3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9.4142771770708151</v>
      </c>
      <c r="D34" s="20">
        <f t="shared" si="0"/>
        <v>2.8073398021414668E-3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8.1354630751548456</v>
      </c>
      <c r="D35" s="20">
        <f t="shared" si="0"/>
        <v>2.4259971180114128E-3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7.4863291356402026</v>
      </c>
      <c r="D36" s="20">
        <f t="shared" si="0"/>
        <v>2.232425215352885E-3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5.2589304240094474</v>
      </c>
      <c r="D37" s="20">
        <f t="shared" si="0"/>
        <v>1.568214364027044E-3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51</v>
      </c>
      <c r="C38" s="9">
        <f>[2]DOGE!$J$4</f>
        <v>4.5675337016489106</v>
      </c>
      <c r="D38" s="20">
        <f t="shared" si="0"/>
        <v>1.362039688983451E-3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1.4313611971292909E-3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56</v>
      </c>
      <c r="C40" s="9">
        <f>[2]SHIB!$J$4</f>
        <v>3.5297770341471901</v>
      </c>
      <c r="D40" s="20">
        <f t="shared" si="0"/>
        <v>1.0525803919159166E-3</v>
      </c>
    </row>
    <row r="41" spans="2:14">
      <c r="B41" s="22" t="s">
        <v>37</v>
      </c>
      <c r="C41" s="9">
        <f>[2]GRT!$J$4</f>
        <v>3.6243375840296608</v>
      </c>
      <c r="D41" s="20">
        <f t="shared" si="0"/>
        <v>1.0807783714744535E-3</v>
      </c>
    </row>
    <row r="42" spans="2:14">
      <c r="B42" s="22" t="s">
        <v>40</v>
      </c>
      <c r="C42" s="9">
        <f>[2]SHPING!$J$4</f>
        <v>2.284892817348235</v>
      </c>
      <c r="D42" s="20">
        <f t="shared" si="0"/>
        <v>6.813556079899349E-4</v>
      </c>
    </row>
    <row r="43" spans="2:14">
      <c r="B43" s="22" t="s">
        <v>36</v>
      </c>
      <c r="C43" s="9">
        <f>[2]AMP!$J$4</f>
        <v>2.3900510058707645</v>
      </c>
      <c r="D43" s="20">
        <f t="shared" si="0"/>
        <v>7.1271380603400898E-4</v>
      </c>
    </row>
    <row r="44" spans="2:14">
      <c r="B44" s="22" t="s">
        <v>50</v>
      </c>
      <c r="C44" s="9">
        <f>[2]KAVA!$J$4</f>
        <v>2.1193105066767361</v>
      </c>
      <c r="D44" s="20">
        <f t="shared" si="0"/>
        <v>6.319789216511451E-4</v>
      </c>
    </row>
    <row r="45" spans="2:14">
      <c r="B45" s="22" t="s">
        <v>23</v>
      </c>
      <c r="C45" s="9">
        <f>[2]LUNA!J4</f>
        <v>2.0852140182402508</v>
      </c>
      <c r="D45" s="20">
        <f t="shared" si="0"/>
        <v>6.2181134029565504E-4</v>
      </c>
    </row>
    <row r="46" spans="2:14">
      <c r="B46" s="7" t="s">
        <v>25</v>
      </c>
      <c r="C46" s="1">
        <f>[2]POLIS!J4</f>
        <v>1.9451300735821837</v>
      </c>
      <c r="D46" s="20">
        <f t="shared" si="0"/>
        <v>5.8003827306141252E-4</v>
      </c>
    </row>
    <row r="47" spans="2:14">
      <c r="B47" s="7" t="s">
        <v>27</v>
      </c>
      <c r="C47" s="1">
        <f>[2]Ayman!$E$9</f>
        <v>1.6967935999999999</v>
      </c>
      <c r="D47" s="20">
        <f t="shared" si="0"/>
        <v>5.0598427470360807E-4</v>
      </c>
    </row>
    <row r="48" spans="2:14">
      <c r="B48" s="7" t="s">
        <v>28</v>
      </c>
      <c r="C48" s="1">
        <f>[2]ATLAS!O46</f>
        <v>1.4964094751365309</v>
      </c>
      <c r="D48" s="20">
        <f t="shared" si="0"/>
        <v>4.4622967869313302E-4</v>
      </c>
    </row>
    <row r="49" spans="2:4">
      <c r="B49" s="22" t="s">
        <v>43</v>
      </c>
      <c r="C49" s="9">
        <f>[2]TRX!$J$4</f>
        <v>0.91240664076357159</v>
      </c>
      <c r="D49" s="20">
        <f t="shared" si="0"/>
        <v>2.7207988783167926E-4</v>
      </c>
    </row>
    <row r="50" spans="2:4">
      <c r="B50" s="7" t="s">
        <v>5</v>
      </c>
      <c r="C50" s="1">
        <f>H$2</f>
        <v>0.19</v>
      </c>
      <c r="D50" s="20">
        <f t="shared" si="0"/>
        <v>5.6658047386367757E-5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2023-11-22T08:39:40Z</dcterms:modified>
</cp:coreProperties>
</file>