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<sst xmlns="http://schemas.openxmlformats.org/spreadsheetml/2006/main" count="107" uniqueCount="67">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</sst>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1229.8509996210721</c:v>
                </c:pt>
                <c:pt idx="1">
                  <c:v>1253.6137843085753</c:v>
                </c:pt>
                <c:pt idx="2">
                  <c:v>599.86</c:v>
                </c:pt>
                <c:pt idx="3">
                  <c:v>236.62081199119064</c:v>
                </c:pt>
                <c:pt idx="4">
                  <c:v>1077.1476217455672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1253.6137843085753</v>
          </cell>
        </row>
      </sheetData>
      <sheetData sheetId="1">
        <row r="4">
          <cell r="J4">
            <v>1229.8509996210721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2.953453395103367</v>
          </cell>
        </row>
      </sheetData>
      <sheetData sheetId="4">
        <row r="47">
          <cell r="M47">
            <v>112.44999999999999</v>
          </cell>
          <cell r="O47">
            <v>2.0837741274241282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3.5682469084111341</v>
          </cell>
        </row>
      </sheetData>
      <sheetData sheetId="8">
        <row r="4">
          <cell r="J4">
            <v>43.248125516517618</v>
          </cell>
        </row>
      </sheetData>
      <sheetData sheetId="9">
        <row r="4">
          <cell r="J4">
            <v>11.588456992671135</v>
          </cell>
        </row>
      </sheetData>
      <sheetData sheetId="10">
        <row r="4">
          <cell r="J4">
            <v>23.321308489851123</v>
          </cell>
        </row>
      </sheetData>
      <sheetData sheetId="11">
        <row r="4">
          <cell r="J4">
            <v>14.097609166971312</v>
          </cell>
        </row>
      </sheetData>
      <sheetData sheetId="12">
        <row r="4">
          <cell r="J4">
            <v>59.279839196790022</v>
          </cell>
        </row>
      </sheetData>
      <sheetData sheetId="13">
        <row r="4">
          <cell r="J4">
            <v>3.6527336111651101</v>
          </cell>
        </row>
      </sheetData>
      <sheetData sheetId="14">
        <row r="4">
          <cell r="J4">
            <v>211.48375417824857</v>
          </cell>
        </row>
      </sheetData>
      <sheetData sheetId="15">
        <row r="4">
          <cell r="J4">
            <v>5.5706896264243619</v>
          </cell>
        </row>
      </sheetData>
      <sheetData sheetId="16">
        <row r="4">
          <cell r="J4">
            <v>37.965784050317509</v>
          </cell>
        </row>
      </sheetData>
      <sheetData sheetId="17">
        <row r="4">
          <cell r="J4">
            <v>5.2735957069231176</v>
          </cell>
        </row>
      </sheetData>
      <sheetData sheetId="18">
        <row r="4">
          <cell r="J4">
            <v>5.1686793355047778</v>
          </cell>
        </row>
      </sheetData>
      <sheetData sheetId="19">
        <row r="4">
          <cell r="J4">
            <v>13.21482465941566</v>
          </cell>
        </row>
      </sheetData>
      <sheetData sheetId="20">
        <row r="4">
          <cell r="J4">
            <v>2.6231177463925417</v>
          </cell>
        </row>
      </sheetData>
      <sheetData sheetId="21">
        <row r="4">
          <cell r="J4">
            <v>13.533099267430835</v>
          </cell>
        </row>
      </sheetData>
      <sheetData sheetId="22">
        <row r="4">
          <cell r="J4">
            <v>8.2408819876230215</v>
          </cell>
        </row>
      </sheetData>
      <sheetData sheetId="23">
        <row r="4">
          <cell r="J4">
            <v>11.851407539127701</v>
          </cell>
        </row>
      </sheetData>
      <sheetData sheetId="24">
        <row r="4">
          <cell r="J4">
            <v>3.6840077156714006</v>
          </cell>
        </row>
      </sheetData>
      <sheetData sheetId="25">
        <row r="4">
          <cell r="J4">
            <v>18.666464854394782</v>
          </cell>
        </row>
      </sheetData>
      <sheetData sheetId="26">
        <row r="4">
          <cell r="J4">
            <v>57.257209894227429</v>
          </cell>
        </row>
      </sheetData>
      <sheetData sheetId="27">
        <row r="4">
          <cell r="J4">
            <v>1.8644844333821231</v>
          </cell>
        </row>
      </sheetData>
      <sheetData sheetId="28">
        <row r="4">
          <cell r="J4">
            <v>43.766791459776847</v>
          </cell>
        </row>
      </sheetData>
      <sheetData sheetId="29">
        <row r="4">
          <cell r="J4">
            <v>42.491102228263571</v>
          </cell>
        </row>
      </sheetData>
      <sheetData sheetId="30">
        <row r="4">
          <cell r="J4">
            <v>2.8388864468923396</v>
          </cell>
        </row>
      </sheetData>
      <sheetData sheetId="31">
        <row r="4">
          <cell r="J4">
            <v>4.5965780628891704</v>
          </cell>
        </row>
      </sheetData>
      <sheetData sheetId="32">
        <row r="4">
          <cell r="J4">
            <v>2.840861776161399</v>
          </cell>
        </row>
      </sheetData>
      <sheetData sheetId="33">
        <row r="4">
          <cell r="J4">
            <v>236.62081199119064</v>
          </cell>
        </row>
      </sheetData>
      <sheetData sheetId="34">
        <row r="4">
          <cell r="J4">
            <v>0.96159870541815629</v>
          </cell>
        </row>
      </sheetData>
      <sheetData sheetId="35">
        <row r="4">
          <cell r="J4">
            <v>12.11210692567254</v>
          </cell>
        </row>
      </sheetData>
      <sheetData sheetId="36">
        <row r="4">
          <cell r="J4">
            <v>19.182123312241455</v>
          </cell>
        </row>
      </sheetData>
      <sheetData sheetId="37">
        <row r="4">
          <cell r="J4">
            <v>9.728129073416472</v>
          </cell>
        </row>
      </sheetData>
      <sheetData sheetId="38">
        <row r="4">
          <cell r="J4">
            <v>8.3111017548464829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0.15391759203121494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4397.0932176664064</v>
      </c>
      <c r="D7" s="20">
        <f>(C7*[1]Feuil1!$K$2-C4)/C4</f>
        <v>0.5425423392738743</v>
      </c>
      <c r="E7" s="31">
        <f>C7-C7/(1+D7)</f>
        <v>1546.5437671169561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1229.8509996210721</v>
      </c>
    </row>
    <row r="9" spans="2:20">
      <c r="M9" s="17" t="str">
        <f>IF(C13&gt;C7*Params!F8,B13,"Others")</f>
        <v>ETH</v>
      </c>
      <c r="N9" s="18">
        <f>IF(C13&gt;C7*0.1,C13,C7)</f>
        <v>1253.6137843085753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236.62081199119064</v>
      </c>
    </row>
    <row r="12" spans="2:20">
      <c r="B12" s="7" t="s">
        <v>4</v>
      </c>
      <c r="C12" s="1">
        <f>[2]BTC!J4</f>
        <v>1229.8509996210721</v>
      </c>
      <c r="D12" s="20">
        <f>C12/$C$7</f>
        <v>0.27969636729097358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1077.1476217455672</v>
      </c>
    </row>
    <row r="13" spans="2:20">
      <c r="B13" s="7" t="s">
        <v>19</v>
      </c>
      <c r="C13" s="1">
        <f>[2]ETH!J4</f>
        <v>1253.6137843085753</v>
      </c>
      <c r="D13" s="20">
        <f t="shared" ref="D13:D55" si="0">C13/$C$7</f>
        <v>0.28510057036586645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0.13642194293036922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236.62081199119064</v>
      </c>
      <c r="D15" s="20">
        <f t="shared" si="0"/>
        <v>5.3813007884506103E-2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211.48375417824857</v>
      </c>
      <c r="D16" s="20">
        <f t="shared" si="0"/>
        <v>4.8096263533499911E-2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2.5573713003900937E-2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2.4106834845829254E-2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1.4225306788741695E-2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59.279839196790022</v>
      </c>
      <c r="D20" s="20">
        <f t="shared" si="0"/>
        <v>1.348159710570125E-2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1.1530344591354181E-2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43.766791459776847</v>
      </c>
      <c r="D22" s="20">
        <f t="shared" si="0"/>
        <v>9.9535737118178359E-3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57.257209894227429</v>
      </c>
      <c r="D23" s="20">
        <f t="shared" si="0"/>
        <v>1.3021604742010579E-2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43.248125516517618</v>
      </c>
      <c r="D24" s="20">
        <f t="shared" si="0"/>
        <v>9.8356171624375873E-3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42.491102228263571</v>
      </c>
      <c r="D25" s="20">
        <f t="shared" si="0"/>
        <v>9.6634526776792195E-3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37.965784050317509</v>
      </c>
      <c r="D26" s="20">
        <f t="shared" si="0"/>
        <v>8.634291376353043E-3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5.9653045094915222E-3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23.321308489851123</v>
      </c>
      <c r="D28" s="20">
        <f t="shared" si="0"/>
        <v>5.3038012467309121E-3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18.666464854394782</v>
      </c>
      <c r="D29" s="20">
        <f t="shared" si="0"/>
        <v>4.2451828811355778E-3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19.182123312241455</v>
      </c>
      <c r="D30" s="20">
        <f t="shared" si="0"/>
        <v>4.3624554592503395E-3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13.21482465941566</v>
      </c>
      <c r="D31" s="20">
        <f t="shared" si="0"/>
        <v>3.0053546752936331E-3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14.097609166971312</v>
      </c>
      <c r="D32" s="20">
        <f t="shared" si="0"/>
        <v>3.2061201500870372E-3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11.588456992671135</v>
      </c>
      <c r="D33" s="20">
        <f t="shared" si="0"/>
        <v>2.6354813098143225E-3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12.11210692567254</v>
      </c>
      <c r="D34" s="20">
        <f t="shared" si="0"/>
        <v>2.7545713329454021E-3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13.533099267430835</v>
      </c>
      <c r="D35" s="20">
        <f t="shared" si="0"/>
        <v>3.0777376320015848E-3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11.851407539127701</v>
      </c>
      <c r="D36" s="20">
        <f t="shared" si="0"/>
        <v>2.6952823041166713E-3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2.3879411875585583E-3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8.2408819876230215</v>
      </c>
      <c r="D38" s="20">
        <f t="shared" si="0"/>
        <v>1.8741658590528047E-3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5.2735957069231176</v>
      </c>
      <c r="D39" s="20">
        <f t="shared" si="0"/>
        <v>1.1993367995327337E-3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5.5706896264243619</v>
      </c>
      <c r="D40" s="20">
        <f t="shared" si="0"/>
        <v>1.266902781147041E-3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4.5965780628891704</v>
      </c>
      <c r="D41" s="20">
        <f t="shared" si="0"/>
        <v>1.0453674360191602E-3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5.1686793355047778</v>
      </c>
      <c r="D42" s="20">
        <f t="shared" si="0"/>
        <v>1.1754764067175864E-3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3.5682469084111341</v>
      </c>
      <c r="D43" s="20">
        <f t="shared" si="0"/>
        <v>8.1150131047366073E-4</v>
      </c>
    </row>
    <row r="44" spans="2:14">
      <c r="B44" s="22" t="s">
        <v>23</v>
      </c>
      <c r="C44" s="9">
        <f>[2]LUNA!J4</f>
        <v>3.6840077156714006</v>
      </c>
      <c r="D44" s="20">
        <f t="shared" si="0"/>
        <v>8.3782797709859569E-4</v>
      </c>
    </row>
    <row r="45" spans="2:14">
      <c r="B45" s="22" t="s">
        <v>36</v>
      </c>
      <c r="C45" s="9">
        <f>[2]AMP!$J$4</f>
        <v>3.6527336111651101</v>
      </c>
      <c r="D45" s="20">
        <f t="shared" si="0"/>
        <v>8.3071552736006414E-4</v>
      </c>
    </row>
    <row r="46" spans="2:14">
      <c r="B46" s="7" t="s">
        <v>25</v>
      </c>
      <c r="C46" s="1">
        <f>[2]POLIS!J4</f>
        <v>2.953453395103367</v>
      </c>
      <c r="D46" s="20">
        <f t="shared" si="0"/>
        <v>6.7168314359066568E-4</v>
      </c>
    </row>
    <row r="47" spans="2:14">
      <c r="B47" s="22" t="s">
        <v>40</v>
      </c>
      <c r="C47" s="9">
        <f>[2]SHPING!$J$4</f>
        <v>2.840861776161399</v>
      </c>
      <c r="D47" s="20">
        <f t="shared" si="0"/>
        <v>6.4607722318633964E-4</v>
      </c>
    </row>
    <row r="48" spans="2:14">
      <c r="B48" s="22" t="s">
        <v>50</v>
      </c>
      <c r="C48" s="9">
        <f>[2]KAVA!$J$4</f>
        <v>2.6231177463925417</v>
      </c>
      <c r="D48" s="20">
        <f t="shared" si="0"/>
        <v>5.9655722918347954E-4</v>
      </c>
    </row>
    <row r="49" spans="2:4">
      <c r="B49" s="22" t="s">
        <v>62</v>
      </c>
      <c r="C49" s="10">
        <f>[2]SEI!$J$4</f>
        <v>2.8388864468923396</v>
      </c>
      <c r="D49" s="20">
        <f t="shared" si="0"/>
        <v>6.456279879367609E-4</v>
      </c>
    </row>
    <row r="50" spans="2:4">
      <c r="B50" s="22" t="s">
        <v>65</v>
      </c>
      <c r="C50" s="10">
        <f>[2]DYDX!$J$4</f>
        <v>8.3111017548464829</v>
      </c>
      <c r="D50" s="20">
        <f t="shared" si="0"/>
        <v>1.8901354470845836E-3</v>
      </c>
    </row>
    <row r="51" spans="2:4">
      <c r="B51" s="22" t="s">
        <v>66</v>
      </c>
      <c r="C51" s="10">
        <f>[2]TIA!$J$4</f>
        <v>9.728129073416472</v>
      </c>
      <c r="D51" s="20">
        <f t="shared" si="0"/>
        <v>2.2124000087901967E-3</v>
      </c>
    </row>
    <row r="52" spans="2:4">
      <c r="B52" s="7" t="s">
        <v>28</v>
      </c>
      <c r="C52" s="1">
        <f>[2]ATLAS!O47</f>
        <v>2.0837741274241282</v>
      </c>
      <c r="D52" s="20">
        <f t="shared" si="0"/>
        <v>4.7389810137571148E-4</v>
      </c>
    </row>
    <row r="53" spans="2:4">
      <c r="B53" s="22" t="s">
        <v>63</v>
      </c>
      <c r="C53" s="10">
        <f>[2]MEME!$J$4</f>
        <v>1.8644844333821231</v>
      </c>
      <c r="D53" s="20">
        <f t="shared" si="0"/>
        <v>4.2402658781285263E-4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3.858898404024534E-4</v>
      </c>
    </row>
    <row r="55" spans="2:4">
      <c r="B55" s="22" t="s">
        <v>43</v>
      </c>
      <c r="C55" s="9">
        <f>[2]TRX!$J$4</f>
        <v>0.96159870541815629</v>
      </c>
      <c r="D55" s="20">
        <f t="shared" si="0"/>
        <v>2.1868963376866707E-4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2023-12-26T21:09:19Z</dcterms:modified>
</cp:coreProperties>
</file>