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48" l="1"/>
  <c r="C37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<sst xmlns="http://schemas.openxmlformats.org/spreadsheetml/2006/main" count="100" uniqueCount="62">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</sst>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1103.5673302596065</c:v>
                </c:pt>
                <c:pt idx="1">
                  <c:v>1091.3791347378672</c:v>
                </c:pt>
                <c:pt idx="2">
                  <c:v>208.43652131075225</c:v>
                </c:pt>
                <c:pt idx="3">
                  <c:v>202.5</c:v>
                </c:pt>
                <c:pt idx="4">
                  <c:v>827.07084108042761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1091.3791347378672</v>
          </cell>
        </row>
      </sheetData>
      <sheetData sheetId="1">
        <row r="4">
          <cell r="J4">
            <v>1103.5673302596065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2.2934720662147345</v>
          </cell>
        </row>
      </sheetData>
      <sheetData sheetId="4">
        <row r="46">
          <cell r="M46">
            <v>104.06999999999998</v>
          </cell>
          <cell r="O46">
            <v>2.1303493560507647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43.234228618381941</v>
          </cell>
        </row>
      </sheetData>
      <sheetData sheetId="8">
        <row r="4">
          <cell r="J4">
            <v>8.5830547123446763</v>
          </cell>
        </row>
      </sheetData>
      <sheetData sheetId="9">
        <row r="4">
          <cell r="J4">
            <v>20.000107014680534</v>
          </cell>
        </row>
      </sheetData>
      <sheetData sheetId="10">
        <row r="4">
          <cell r="J4">
            <v>11.703840439877569</v>
          </cell>
        </row>
      </sheetData>
      <sheetData sheetId="11">
        <row r="4">
          <cell r="J4">
            <v>52.425770110590769</v>
          </cell>
        </row>
      </sheetData>
      <sheetData sheetId="12">
        <row r="4">
          <cell r="J4">
            <v>2.3174124392878519</v>
          </cell>
        </row>
      </sheetData>
      <sheetData sheetId="13">
        <row r="4">
          <cell r="J4">
            <v>158.02646382534505</v>
          </cell>
        </row>
      </sheetData>
      <sheetData sheetId="14">
        <row r="4">
          <cell r="J4">
            <v>4.6990027135656263</v>
          </cell>
        </row>
      </sheetData>
      <sheetData sheetId="15">
        <row r="4">
          <cell r="J4">
            <v>35.872447217979889</v>
          </cell>
        </row>
      </sheetData>
      <sheetData sheetId="16">
        <row r="4">
          <cell r="J4">
            <v>5.555667890046343</v>
          </cell>
        </row>
      </sheetData>
      <sheetData sheetId="17">
        <row r="4">
          <cell r="J4">
            <v>10.103388885087217</v>
          </cell>
        </row>
      </sheetData>
      <sheetData sheetId="18">
        <row r="4">
          <cell r="J4">
            <v>13.088549934671642</v>
          </cell>
        </row>
      </sheetData>
      <sheetData sheetId="19">
        <row r="4">
          <cell r="J4">
            <v>7.7415861336446472</v>
          </cell>
        </row>
      </sheetData>
      <sheetData sheetId="20">
        <row r="4">
          <cell r="J4">
            <v>11.420326204396497</v>
          </cell>
        </row>
      </sheetData>
      <sheetData sheetId="21">
        <row r="4">
          <cell r="J4">
            <v>2.6635229560854281</v>
          </cell>
        </row>
      </sheetData>
      <sheetData sheetId="22">
        <row r="4">
          <cell r="J4">
            <v>32.847364482439694</v>
          </cell>
        </row>
      </sheetData>
      <sheetData sheetId="23">
        <row r="4">
          <cell r="J4">
            <v>41.002622675213416</v>
          </cell>
        </row>
      </sheetData>
      <sheetData sheetId="24">
        <row r="4">
          <cell r="J4">
            <v>39.759236442603303</v>
          </cell>
        </row>
      </sheetData>
      <sheetData sheetId="25">
        <row r="4">
          <cell r="J4">
            <v>42.870038896564431</v>
          </cell>
        </row>
      </sheetData>
      <sheetData sheetId="26">
        <row r="4">
          <cell r="J4">
            <v>3.6046625161751971</v>
          </cell>
        </row>
      </sheetData>
      <sheetData sheetId="27">
        <row r="4">
          <cell r="J4">
            <v>208.43652131075225</v>
          </cell>
        </row>
      </sheetData>
      <sheetData sheetId="28">
        <row r="4">
          <cell r="J4">
            <v>1.0039334715115213</v>
          </cell>
        </row>
      </sheetData>
      <sheetData sheetId="29">
        <row r="4">
          <cell r="J4">
            <v>11.593185174644038</v>
          </cell>
        </row>
      </sheetData>
      <sheetData sheetId="30">
        <row r="4">
          <cell r="J4">
            <v>19.003959708350145</v>
          </cell>
        </row>
      </sheetData>
      <sheetData sheetId="31">
        <row r="4">
          <cell r="J4">
            <v>3.9457588846922569</v>
          </cell>
        </row>
      </sheetData>
      <sheetData sheetId="32">
        <row r="4">
          <cell r="J4">
            <v>2.319048720215342</v>
          </cell>
        </row>
      </sheetData>
      <sheetData sheetId="33">
        <row r="4">
          <cell r="J4">
            <v>2.3688457113425745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202.5</v>
      </c>
      <c r="P2" t="s">
        <v>8</v>
      </c>
      <c r="Q2" s="10">
        <f>N2+K2+H2</f>
        <v>242.20999999999998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7.0053757561076013E-2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3457.4876271102289</v>
      </c>
      <c r="D7" s="20">
        <f>(C7*[1]Feuil1!$K$2-C4)/C4</f>
        <v>0.2892796684893798</v>
      </c>
      <c r="E7" s="31">
        <f>C7-C7/(1+D7)</f>
        <v>775.76719700270269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1103.5673302596065</v>
      </c>
    </row>
    <row r="9" spans="2:20">
      <c r="M9" s="17" t="str">
        <f>IF(C13&gt;C7*[2]Params!F8,B13,"Others")</f>
        <v>ETH</v>
      </c>
      <c r="N9" s="18">
        <f>IF(C13&gt;C7*0.1,C13,C7)</f>
        <v>1091.3791347378672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208.43652131075225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202.5</v>
      </c>
    </row>
    <row r="12" spans="2:20">
      <c r="B12" s="7" t="s">
        <v>4</v>
      </c>
      <c r="C12" s="1">
        <f>[2]BTC!J4</f>
        <v>1103.5673302596065</v>
      </c>
      <c r="D12" s="20">
        <f>C12/$C$7</f>
        <v>0.3191818595695074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827.07084108042761</v>
      </c>
    </row>
    <row r="13" spans="2:20">
      <c r="B13" s="7" t="s">
        <v>19</v>
      </c>
      <c r="C13" s="1">
        <f>[2]ETH!J4</f>
        <v>1091.3791347378672</v>
      </c>
      <c r="D13" s="20">
        <f t="shared" ref="D13:D50" si="0">C13/$C$7</f>
        <v>0.31565670002123558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208.43652131075225</v>
      </c>
      <c r="D14" s="20">
        <f t="shared" si="0"/>
        <v>6.0285543663669935E-2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202.5</v>
      </c>
      <c r="D15" s="20">
        <f t="shared" si="0"/>
        <v>5.8568539309350957E-2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158.02646382534505</v>
      </c>
      <c r="D16" s="20">
        <f t="shared" si="0"/>
        <v>4.5705576091221965E-2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3.0099890794687174E-2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2.0000071571563551E-2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52.425770110590769</v>
      </c>
      <c r="D19" s="20">
        <f>C19/$C$7</f>
        <v>1.5162966802692008E-2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42.870038896564431</v>
      </c>
      <c r="D20" s="20">
        <f t="shared" si="0"/>
        <v>1.2399187942255991E-2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41.002622675213416</v>
      </c>
      <c r="D21" s="20">
        <f t="shared" si="0"/>
        <v>1.1859080088591219E-2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43.234228618381941</v>
      </c>
      <c r="D22" s="20">
        <f t="shared" si="0"/>
        <v>1.2504521572074908E-2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1.1430265054348392E-2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35.872447217979889</v>
      </c>
      <c r="D24" s="20">
        <f t="shared" si="0"/>
        <v>1.0375293012389493E-2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39.759236442603303</v>
      </c>
      <c r="D25" s="20">
        <f t="shared" si="0"/>
        <v>1.149945877776983E-2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32.847364482439694</v>
      </c>
      <c r="D26" s="20">
        <f t="shared" si="0"/>
        <v>9.5003563353004816E-3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40</v>
      </c>
      <c r="D27" s="20">
        <f t="shared" si="0"/>
        <v>1.1569094184563151E-2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19.003959708350145</v>
      </c>
      <c r="D28" s="20">
        <f t="shared" si="0"/>
        <v>5.4964649936386526E-3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20.000107014680534</v>
      </c>
      <c r="D29" s="20">
        <f t="shared" si="0"/>
        <v>5.7845780438545314E-3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13.088549934671642</v>
      </c>
      <c r="D30" s="20">
        <f t="shared" si="0"/>
        <v>3.7855666733393528E-3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11.420326204396497</v>
      </c>
      <c r="D31" s="20">
        <f t="shared" si="0"/>
        <v>3.3030707369274422E-3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11.703840439877569</v>
      </c>
      <c r="D32" s="20">
        <f t="shared" si="0"/>
        <v>3.3850708092510655E-3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11.593185174644038</v>
      </c>
      <c r="D33" s="20">
        <f t="shared" si="0"/>
        <v>3.3530662796134522E-3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10.103388885087217</v>
      </c>
      <c r="D34" s="20">
        <f t="shared" si="0"/>
        <v>2.9221764398710626E-3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8.5830547123446763</v>
      </c>
      <c r="D35" s="20">
        <f t="shared" si="0"/>
        <v>2.4824542089593536E-3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7.7415861336446472</v>
      </c>
      <c r="D36" s="20">
        <f t="shared" si="0"/>
        <v>2.2390784779510757E-3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5.555667890046343</v>
      </c>
      <c r="D37" s="20">
        <f t="shared" si="0"/>
        <v>1.6068511269524846E-3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4.6990027135656263</v>
      </c>
      <c r="D38" s="20">
        <f t="shared" si="0"/>
        <v>1.3590801241689639E-3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1.3882913021475785E-3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3.6046625161751971</v>
      </c>
      <c r="D40" s="20">
        <f t="shared" si="0"/>
        <v>1.0425670038298812E-3</v>
      </c>
    </row>
    <row r="41" spans="2:14">
      <c r="B41" s="22" t="s">
        <v>37</v>
      </c>
      <c r="C41" s="9">
        <f>[2]GRT!$J$4</f>
        <v>3.9457588846922569</v>
      </c>
      <c r="D41" s="20">
        <f t="shared" si="0"/>
        <v>1.1412214041645395E-3</v>
      </c>
    </row>
    <row r="42" spans="2:14">
      <c r="B42" s="22" t="s">
        <v>40</v>
      </c>
      <c r="C42" s="9">
        <f>[2]SHPING!$J$4</f>
        <v>2.3688457113425745</v>
      </c>
      <c r="D42" s="20">
        <f t="shared" si="0"/>
        <v>6.8513497858051849E-4</v>
      </c>
    </row>
    <row r="43" spans="2:14">
      <c r="B43" s="22" t="s">
        <v>36</v>
      </c>
      <c r="C43" s="9">
        <f>[2]AMP!$J$4</f>
        <v>2.3174124392878519</v>
      </c>
      <c r="D43" s="20">
        <f t="shared" si="0"/>
        <v>6.7025906936498487E-4</v>
      </c>
    </row>
    <row r="44" spans="2:14">
      <c r="B44" s="22" t="s">
        <v>50</v>
      </c>
      <c r="C44" s="9">
        <f>[2]KAVA!$J$4</f>
        <v>2.319048720215342</v>
      </c>
      <c r="D44" s="20">
        <f t="shared" si="0"/>
        <v>6.7073232656904833E-4</v>
      </c>
    </row>
    <row r="45" spans="2:14">
      <c r="B45" s="22" t="s">
        <v>23</v>
      </c>
      <c r="C45" s="9">
        <f>[2]LUNA!J4</f>
        <v>2.6635229560854281</v>
      </c>
      <c r="D45" s="20">
        <f t="shared" si="0"/>
        <v>7.7036369854245948E-4</v>
      </c>
    </row>
    <row r="46" spans="2:14">
      <c r="B46" s="7" t="s">
        <v>25</v>
      </c>
      <c r="C46" s="1">
        <f>[2]POLIS!J4</f>
        <v>2.2934720662147345</v>
      </c>
      <c r="D46" s="20">
        <f t="shared" si="0"/>
        <v>6.6333485859257303E-4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4.9075912425409931E-4</v>
      </c>
    </row>
    <row r="48" spans="2:14">
      <c r="B48" s="7" t="s">
        <v>28</v>
      </c>
      <c r="C48" s="1">
        <f>[2]ATLAS!O46</f>
        <v>2.1303493560507647</v>
      </c>
      <c r="D48" s="20">
        <f t="shared" si="0"/>
        <v>6.1615530865436895E-4</v>
      </c>
    </row>
    <row r="49" spans="2:4">
      <c r="B49" s="22" t="s">
        <v>43</v>
      </c>
      <c r="C49" s="9">
        <f>[2]TRX!$J$4</f>
        <v>1.0039334715115213</v>
      </c>
      <c r="D49" s="20">
        <f t="shared" si="0"/>
        <v>2.9036502217380598E-4</v>
      </c>
    </row>
    <row r="50" spans="2:4">
      <c r="B50" s="7" t="s">
        <v>5</v>
      </c>
      <c r="C50" s="1">
        <f>H$2</f>
        <v>0.19</v>
      </c>
      <c r="D50" s="20">
        <f t="shared" si="0"/>
        <v>5.4953197376674968E-5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2023-11-26T18:41:04Z</dcterms:modified>
</cp:coreProperties>
</file>