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<sst xmlns="http://schemas.openxmlformats.org/spreadsheetml/2006/main" count="107" uniqueCount="67">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</sst>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1306.7543088391249</c:v>
                </c:pt>
                <c:pt idx="1">
                  <c:v>1249.30514217822</c:v>
                </c:pt>
                <c:pt idx="2">
                  <c:v>556.71</c:v>
                </c:pt>
                <c:pt idx="3">
                  <c:v>276.73565832256946</c:v>
                </c:pt>
                <c:pt idx="4">
                  <c:v>224.36779390560594</c:v>
                </c:pt>
                <c:pt idx="5">
                  <c:v>825.66872010251177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1306.7543088391249</v>
          </cell>
        </row>
      </sheetData>
      <sheetData sheetId="1">
        <row r="4">
          <cell r="J4">
            <v>1249.30514217822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2.5229741788751037</v>
          </cell>
        </row>
      </sheetData>
      <sheetData sheetId="4">
        <row r="47">
          <cell r="M47">
            <v>111.75</v>
          </cell>
          <cell r="O47">
            <v>2.0665320844948063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2.8741831423512565</v>
          </cell>
        </row>
      </sheetData>
      <sheetData sheetId="8">
        <row r="4">
          <cell r="J4">
            <v>44.13751410307902</v>
          </cell>
        </row>
      </sheetData>
      <sheetData sheetId="9">
        <row r="4">
          <cell r="J4">
            <v>11.375044573666198</v>
          </cell>
        </row>
      </sheetData>
      <sheetData sheetId="10">
        <row r="4">
          <cell r="J4">
            <v>22.88501283080646</v>
          </cell>
        </row>
      </sheetData>
      <sheetData sheetId="11">
        <row r="4">
          <cell r="J4">
            <v>13.220040901103195</v>
          </cell>
        </row>
      </sheetData>
      <sheetData sheetId="12">
        <row r="4">
          <cell r="J4">
            <v>54.983138531895641</v>
          </cell>
        </row>
      </sheetData>
      <sheetData sheetId="13">
        <row r="4">
          <cell r="J4">
            <v>3.4251500755409126</v>
          </cell>
        </row>
      </sheetData>
      <sheetData sheetId="14">
        <row r="4">
          <cell r="J4">
            <v>224.36779390560594</v>
          </cell>
        </row>
      </sheetData>
      <sheetData sheetId="15">
        <row r="4">
          <cell r="J4">
            <v>5.5140219200661171</v>
          </cell>
        </row>
      </sheetData>
      <sheetData sheetId="16">
        <row r="4">
          <cell r="J4">
            <v>36.399267626283745</v>
          </cell>
        </row>
      </sheetData>
      <sheetData sheetId="17">
        <row r="4">
          <cell r="J4">
            <v>5.2153521066766029</v>
          </cell>
        </row>
      </sheetData>
      <sheetData sheetId="18">
        <row r="4">
          <cell r="J4">
            <v>5.2220785185389698</v>
          </cell>
        </row>
      </sheetData>
      <sheetData sheetId="19">
        <row r="4">
          <cell r="J4">
            <v>13.369944786122561</v>
          </cell>
        </row>
      </sheetData>
      <sheetData sheetId="20">
        <row r="4">
          <cell r="J4">
            <v>2.6370495946100068</v>
          </cell>
        </row>
      </sheetData>
      <sheetData sheetId="21">
        <row r="4">
          <cell r="J4">
            <v>13.402210741641809</v>
          </cell>
        </row>
      </sheetData>
      <sheetData sheetId="22">
        <row r="4">
          <cell r="J4">
            <v>9.0340376251143226</v>
          </cell>
        </row>
      </sheetData>
      <sheetData sheetId="23">
        <row r="4">
          <cell r="J4">
            <v>12.048512850462588</v>
          </cell>
        </row>
      </sheetData>
      <sheetData sheetId="24">
        <row r="4">
          <cell r="J4">
            <v>3.4567923040072435</v>
          </cell>
        </row>
      </sheetData>
      <sheetData sheetId="25">
        <row r="4">
          <cell r="J4">
            <v>17.719682373972223</v>
          </cell>
        </row>
      </sheetData>
      <sheetData sheetId="26">
        <row r="4">
          <cell r="J4">
            <v>57.198912902613792</v>
          </cell>
        </row>
      </sheetData>
      <sheetData sheetId="27">
        <row r="4">
          <cell r="J4">
            <v>1.713139058604926</v>
          </cell>
        </row>
      </sheetData>
      <sheetData sheetId="28">
        <row r="4">
          <cell r="J4">
            <v>45.907839015773348</v>
          </cell>
        </row>
      </sheetData>
      <sheetData sheetId="29">
        <row r="4">
          <cell r="J4">
            <v>36.2957011474168</v>
          </cell>
        </row>
      </sheetData>
      <sheetData sheetId="30">
        <row r="4">
          <cell r="J4">
            <v>2.3151482364394962</v>
          </cell>
        </row>
      </sheetData>
      <sheetData sheetId="31">
        <row r="4">
          <cell r="J4">
            <v>4.564406653040364</v>
          </cell>
        </row>
      </sheetData>
      <sheetData sheetId="32">
        <row r="4">
          <cell r="J4">
            <v>2.7901077100617435</v>
          </cell>
        </row>
      </sheetData>
      <sheetData sheetId="33">
        <row r="4">
          <cell r="J4">
            <v>276.73565832256946</v>
          </cell>
        </row>
      </sheetData>
      <sheetData sheetId="34">
        <row r="4">
          <cell r="J4">
            <v>1.0017922433185495</v>
          </cell>
        </row>
      </sheetData>
      <sheetData sheetId="35">
        <row r="4">
          <cell r="J4">
            <v>12.76835340028034</v>
          </cell>
        </row>
      </sheetData>
      <sheetData sheetId="36">
        <row r="4">
          <cell r="J4">
            <v>19.15106886952448</v>
          </cell>
        </row>
      </sheetData>
      <sheetData sheetId="37">
        <row r="4">
          <cell r="J4">
            <v>14.375737415147015</v>
          </cell>
        </row>
      </sheetData>
      <sheetData sheetId="38">
        <row r="4">
          <cell r="J4">
            <v>12.501178980981955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556.71</f>
        <v>556.71</v>
      </c>
      <c r="P2" t="s">
        <v>8</v>
      </c>
      <c r="Q2" s="10">
        <f>N2+K2+H2</f>
        <v>613.79000000000008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0.13825526418583661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4439.5416233480319</v>
      </c>
      <c r="D7" s="20">
        <f>(C7*[1]Feuil1!$K$2-C4)/C4</f>
        <v>0.55743364581600197</v>
      </c>
      <c r="E7" s="31">
        <f>C7-C7/(1+D7)</f>
        <v>1588.9921727985816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1306.7543088391249</v>
      </c>
    </row>
    <row r="9" spans="2:20">
      <c r="M9" s="17" t="str">
        <f>IF(C13&gt;C7*Params!F8,B13,"Others")</f>
        <v>BTC</v>
      </c>
      <c r="N9" s="18">
        <f>IF(C13&gt;C7*0.1,C13,C7)</f>
        <v>1249.30514217822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556.71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276.73565832256946</v>
      </c>
    </row>
    <row r="12" spans="2:20">
      <c r="B12" s="7" t="s">
        <v>19</v>
      </c>
      <c r="C12" s="1">
        <f>[2]ETH!J4</f>
        <v>1306.7543088391249</v>
      </c>
      <c r="D12" s="20">
        <f>C12/$C$7</f>
        <v>0.29434442104715541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224.36779390560594</v>
      </c>
    </row>
    <row r="13" spans="2:20">
      <c r="B13" s="7" t="s">
        <v>4</v>
      </c>
      <c r="C13" s="1">
        <f>[2]BTC!J4</f>
        <v>1249.30514217822</v>
      </c>
      <c r="D13" s="20">
        <f t="shared" ref="D13:D55" si="0">C13/$C$7</f>
        <v>0.28140408361259378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825.66872010251177</v>
      </c>
      <c r="Q13" s="23"/>
    </row>
    <row r="14" spans="2:20">
      <c r="B14" s="7" t="s">
        <v>59</v>
      </c>
      <c r="C14" s="1">
        <f>$N$2</f>
        <v>556.71</v>
      </c>
      <c r="D14" s="20">
        <f t="shared" si="0"/>
        <v>0.12539808098029798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276.73565832256946</v>
      </c>
      <c r="D15" s="20">
        <f t="shared" si="0"/>
        <v>6.2334286239639373E-2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224.36779390560594</v>
      </c>
      <c r="D16" s="20">
        <f t="shared" si="0"/>
        <v>5.0538504409020815E-2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2.5171517575664704E-2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2.027236314818634E-2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1.4089292387989505E-2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57.198912902613792</v>
      </c>
      <c r="D20" s="20">
        <f t="shared" si="0"/>
        <v>1.2883968156036311E-2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54.983138531895641</v>
      </c>
      <c r="D21" s="20">
        <f t="shared" si="0"/>
        <v>1.2384868348284728E-2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1.1420097906811639E-2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44.13751410307902</v>
      </c>
      <c r="D23" s="20">
        <f t="shared" si="0"/>
        <v>9.9419079372868226E-3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45.907839015773348</v>
      </c>
      <c r="D24" s="20">
        <f t="shared" si="0"/>
        <v>1.0340670931958163E-2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36.2957011474168</v>
      </c>
      <c r="D25" s="20">
        <f t="shared" si="0"/>
        <v>8.1755514930941884E-3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36.399267626283745</v>
      </c>
      <c r="D26" s="20">
        <f t="shared" si="0"/>
        <v>8.1988796849782955E-3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22.88501283080646</v>
      </c>
      <c r="D27" s="20">
        <f t="shared" si="0"/>
        <v>5.154814341744582E-3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19.15106886952448</v>
      </c>
      <c r="D28" s="20">
        <f t="shared" si="0"/>
        <v>4.3137491422102969E-3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17.719682373972223</v>
      </c>
      <c r="D29" s="20">
        <f t="shared" si="0"/>
        <v>3.9913315106186835E-3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1.4370852987269872E-3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13.369944786122561</v>
      </c>
      <c r="D31" s="20">
        <f t="shared" si="0"/>
        <v>3.0115597330608568E-3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13.220040901103195</v>
      </c>
      <c r="D32" s="20">
        <f t="shared" si="0"/>
        <v>2.9777941109004505E-3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13.402210741641809</v>
      </c>
      <c r="D33" s="20">
        <f t="shared" si="0"/>
        <v>3.0188275904787392E-3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12.76835340028034</v>
      </c>
      <c r="D34" s="20">
        <f t="shared" si="0"/>
        <v>2.8760521881651432E-3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12.048512850462588</v>
      </c>
      <c r="D35" s="20">
        <f t="shared" si="0"/>
        <v>2.7139091988907481E-3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11.375044573666198</v>
      </c>
      <c r="D36" s="20">
        <f t="shared" si="0"/>
        <v>2.5622114936018625E-3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14.375737415147015</v>
      </c>
      <c r="D37" s="20">
        <f t="shared" si="0"/>
        <v>3.2381129933647763E-3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12.501178980981955</v>
      </c>
      <c r="D38" s="20">
        <f t="shared" si="0"/>
        <v>2.8158715564771137E-3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2.3651090339550729E-3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9.0340376251143226</v>
      </c>
      <c r="D40" s="20">
        <f t="shared" si="0"/>
        <v>2.0349032381188491E-3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5.5140219200661171</v>
      </c>
      <c r="D41" s="20">
        <f t="shared" si="0"/>
        <v>1.2420250530071114E-3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5.2220785185389698</v>
      </c>
      <c r="D42" s="20">
        <f t="shared" si="0"/>
        <v>1.1762652457351658E-3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5.2153521066766029</v>
      </c>
      <c r="D43" s="20">
        <f t="shared" si="0"/>
        <v>1.1747501316911862E-3</v>
      </c>
    </row>
    <row r="44" spans="2:14">
      <c r="B44" s="22" t="s">
        <v>56</v>
      </c>
      <c r="C44" s="9">
        <f>[2]SHIB!$J$4</f>
        <v>4.564406653040364</v>
      </c>
      <c r="D44" s="20">
        <f t="shared" si="0"/>
        <v>1.0281256580714669E-3</v>
      </c>
    </row>
    <row r="45" spans="2:14">
      <c r="B45" s="22" t="s">
        <v>23</v>
      </c>
      <c r="C45" s="9">
        <f>[2]LUNA!J4</f>
        <v>3.4567923040072435</v>
      </c>
      <c r="D45" s="20">
        <f t="shared" si="0"/>
        <v>7.7863721016322883E-4</v>
      </c>
    </row>
    <row r="46" spans="2:14">
      <c r="B46" s="22" t="s">
        <v>36</v>
      </c>
      <c r="C46" s="9">
        <f>[2]AMP!$J$4</f>
        <v>3.4251500755409126</v>
      </c>
      <c r="D46" s="20">
        <f t="shared" si="0"/>
        <v>7.7150984631559169E-4</v>
      </c>
    </row>
    <row r="47" spans="2:14">
      <c r="B47" s="22" t="s">
        <v>64</v>
      </c>
      <c r="C47" s="10">
        <f>[2]ACE!$J$4</f>
        <v>2.8741831423512565</v>
      </c>
      <c r="D47" s="20">
        <f t="shared" si="0"/>
        <v>6.4740538240155583E-4</v>
      </c>
    </row>
    <row r="48" spans="2:14">
      <c r="B48" s="22" t="s">
        <v>40</v>
      </c>
      <c r="C48" s="9">
        <f>[2]SHPING!$J$4</f>
        <v>2.7901077100617435</v>
      </c>
      <c r="D48" s="20">
        <f t="shared" si="0"/>
        <v>6.2846751912140294E-4</v>
      </c>
    </row>
    <row r="49" spans="2:4">
      <c r="B49" s="22" t="s">
        <v>62</v>
      </c>
      <c r="C49" s="10">
        <f>[2]SEI!$J$4</f>
        <v>2.3151482364394962</v>
      </c>
      <c r="D49" s="20">
        <f t="shared" si="0"/>
        <v>5.2148361989982927E-4</v>
      </c>
    </row>
    <row r="50" spans="2:4">
      <c r="B50" s="22" t="s">
        <v>50</v>
      </c>
      <c r="C50" s="9">
        <f>[2]KAVA!$J$4</f>
        <v>2.6370495946100068</v>
      </c>
      <c r="D50" s="20">
        <f t="shared" si="0"/>
        <v>5.9399141135235136E-4</v>
      </c>
    </row>
    <row r="51" spans="2:4">
      <c r="B51" s="7" t="s">
        <v>25</v>
      </c>
      <c r="C51" s="1">
        <f>[2]POLIS!J4</f>
        <v>2.5229741788751037</v>
      </c>
      <c r="D51" s="20">
        <f t="shared" si="0"/>
        <v>5.682960974183705E-4</v>
      </c>
    </row>
    <row r="52" spans="2:4">
      <c r="B52" s="7" t="s">
        <v>28</v>
      </c>
      <c r="C52" s="1">
        <f>[2]ATLAS!O47</f>
        <v>2.0665320844948063</v>
      </c>
      <c r="D52" s="20">
        <f t="shared" si="0"/>
        <v>4.65483209713969E-4</v>
      </c>
    </row>
    <row r="53" spans="2:4">
      <c r="B53" s="22" t="s">
        <v>63</v>
      </c>
      <c r="C53" s="10">
        <f>[2]MEME!$J$4</f>
        <v>1.713139058604926</v>
      </c>
      <c r="D53" s="20">
        <f t="shared" si="0"/>
        <v>3.8588196799312378E-4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3.8220017829687143E-4</v>
      </c>
    </row>
    <row r="55" spans="2:4">
      <c r="B55" s="22" t="s">
        <v>43</v>
      </c>
      <c r="C55" s="9">
        <f>[2]TRX!$J$4</f>
        <v>1.0017922433185495</v>
      </c>
      <c r="D55" s="20">
        <f t="shared" si="0"/>
        <v>2.256521795065543E-4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2024-01-01T10:11:28Z</dcterms:modified>
</cp:coreProperties>
</file>